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910" windowHeight="7275"/>
  </bookViews>
  <sheets>
    <sheet name="Multimedia" sheetId="1" r:id="rId1"/>
    <sheet name="Pemrograman Web" sheetId="2" r:id="rId2"/>
  </sheets>
  <calcPr calcId="124519"/>
</workbook>
</file>

<file path=xl/calcChain.xml><?xml version="1.0" encoding="utf-8"?>
<calcChain xmlns="http://schemas.openxmlformats.org/spreadsheetml/2006/main">
  <c r="G89" i="1"/>
  <c r="G90"/>
  <c r="G91"/>
  <c r="G92"/>
  <c r="G93"/>
  <c r="G94"/>
  <c r="G95"/>
  <c r="G96"/>
  <c r="G97"/>
  <c r="G98"/>
  <c r="G99"/>
  <c r="G100"/>
  <c r="G101"/>
  <c r="G102"/>
  <c r="G88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9"/>
  <c r="G10"/>
  <c r="G10" i="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9"/>
  <c r="J10"/>
  <c r="J11"/>
  <c r="J12"/>
  <c r="J13"/>
  <c r="J14"/>
  <c r="J15"/>
  <c r="J16"/>
  <c r="J17"/>
  <c r="J18"/>
  <c r="J19"/>
  <c r="J20"/>
  <c r="J21"/>
  <c r="K21" s="1"/>
  <c r="J22"/>
  <c r="J23"/>
  <c r="J24"/>
  <c r="J25"/>
  <c r="J26"/>
  <c r="J27"/>
  <c r="J28"/>
  <c r="J29"/>
  <c r="J30"/>
  <c r="J31"/>
  <c r="K31" s="1"/>
  <c r="J32"/>
  <c r="J33"/>
  <c r="J34"/>
  <c r="J35"/>
  <c r="K35" s="1"/>
  <c r="J36"/>
  <c r="J37"/>
  <c r="K37" s="1"/>
  <c r="J38"/>
  <c r="J39"/>
  <c r="J40"/>
  <c r="J41"/>
  <c r="J42"/>
  <c r="J43"/>
  <c r="K43" s="1"/>
  <c r="J44"/>
  <c r="J45"/>
  <c r="K45" s="1"/>
  <c r="J46"/>
  <c r="J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I41" s="1"/>
  <c r="H42"/>
  <c r="H43"/>
  <c r="I43" s="1"/>
  <c r="H44"/>
  <c r="H45"/>
  <c r="I45" s="1"/>
  <c r="H46"/>
  <c r="H9"/>
  <c r="I9" s="1"/>
  <c r="O46"/>
  <c r="M46"/>
  <c r="K46"/>
  <c r="I46"/>
  <c r="E46" s="1"/>
  <c r="D46" s="1"/>
  <c r="O45"/>
  <c r="M45"/>
  <c r="O44"/>
  <c r="M44"/>
  <c r="K44"/>
  <c r="I44"/>
  <c r="O43"/>
  <c r="M43"/>
  <c r="O42"/>
  <c r="M42"/>
  <c r="K42"/>
  <c r="I42"/>
  <c r="E42" s="1"/>
  <c r="D42" s="1"/>
  <c r="O41"/>
  <c r="M41"/>
  <c r="K41"/>
  <c r="O40"/>
  <c r="M40"/>
  <c r="K40"/>
  <c r="I40"/>
  <c r="O39"/>
  <c r="M39"/>
  <c r="K39"/>
  <c r="I39"/>
  <c r="O38"/>
  <c r="M38"/>
  <c r="K38"/>
  <c r="I38"/>
  <c r="O37"/>
  <c r="M37"/>
  <c r="I37"/>
  <c r="O36"/>
  <c r="M36"/>
  <c r="K36"/>
  <c r="I36"/>
  <c r="O35"/>
  <c r="M35"/>
  <c r="I35"/>
  <c r="O34"/>
  <c r="M34"/>
  <c r="K34"/>
  <c r="I34"/>
  <c r="O33"/>
  <c r="M33"/>
  <c r="K33"/>
  <c r="I33"/>
  <c r="O32"/>
  <c r="M32"/>
  <c r="K32"/>
  <c r="I32"/>
  <c r="O31"/>
  <c r="M31"/>
  <c r="I31"/>
  <c r="O30"/>
  <c r="M30"/>
  <c r="K30"/>
  <c r="I30"/>
  <c r="O29"/>
  <c r="M29"/>
  <c r="K29"/>
  <c r="I29"/>
  <c r="O28"/>
  <c r="M28"/>
  <c r="K28"/>
  <c r="I28"/>
  <c r="O27"/>
  <c r="M27"/>
  <c r="K27"/>
  <c r="I27"/>
  <c r="O26"/>
  <c r="M26"/>
  <c r="K26"/>
  <c r="I26"/>
  <c r="O25"/>
  <c r="M25"/>
  <c r="K25"/>
  <c r="I25"/>
  <c r="O24"/>
  <c r="M24"/>
  <c r="K24"/>
  <c r="I24"/>
  <c r="O23"/>
  <c r="M23"/>
  <c r="K23"/>
  <c r="I23"/>
  <c r="O22"/>
  <c r="M22"/>
  <c r="K22"/>
  <c r="I22"/>
  <c r="O21"/>
  <c r="M21"/>
  <c r="I21"/>
  <c r="O20"/>
  <c r="M20"/>
  <c r="K20"/>
  <c r="I20"/>
  <c r="O19"/>
  <c r="M19"/>
  <c r="K19"/>
  <c r="I19"/>
  <c r="O18"/>
  <c r="M18"/>
  <c r="K18"/>
  <c r="I18"/>
  <c r="O17"/>
  <c r="M17"/>
  <c r="K17"/>
  <c r="I17"/>
  <c r="O16"/>
  <c r="M16"/>
  <c r="K16"/>
  <c r="I16"/>
  <c r="O15"/>
  <c r="M15"/>
  <c r="K15"/>
  <c r="I15"/>
  <c r="O14"/>
  <c r="M14"/>
  <c r="K14"/>
  <c r="I14"/>
  <c r="O13"/>
  <c r="M13"/>
  <c r="K13"/>
  <c r="I13"/>
  <c r="O12"/>
  <c r="M12"/>
  <c r="K12"/>
  <c r="I12"/>
  <c r="O11"/>
  <c r="M11"/>
  <c r="K11"/>
  <c r="I11"/>
  <c r="O10"/>
  <c r="M10"/>
  <c r="K10"/>
  <c r="I10"/>
  <c r="O9"/>
  <c r="M9"/>
  <c r="K9"/>
  <c r="E14" l="1"/>
  <c r="D14" s="1"/>
  <c r="E18"/>
  <c r="D18" s="1"/>
  <c r="E20"/>
  <c r="D20" s="1"/>
  <c r="E22"/>
  <c r="D22" s="1"/>
  <c r="E26"/>
  <c r="D26" s="1"/>
  <c r="E28"/>
  <c r="D28" s="1"/>
  <c r="E30"/>
  <c r="D30" s="1"/>
  <c r="E34"/>
  <c r="D34" s="1"/>
  <c r="E36"/>
  <c r="D36" s="1"/>
  <c r="E40"/>
  <c r="D40" s="1"/>
  <c r="E44"/>
  <c r="D44" s="1"/>
  <c r="E16"/>
  <c r="D16" s="1"/>
  <c r="E10"/>
  <c r="D10" s="1"/>
  <c r="E32"/>
  <c r="D32" s="1"/>
  <c r="E24"/>
  <c r="D24" s="1"/>
  <c r="E38"/>
  <c r="D38" s="1"/>
  <c r="E12"/>
  <c r="D12" s="1"/>
  <c r="E9"/>
  <c r="D9" s="1"/>
  <c r="E11"/>
  <c r="D11" s="1"/>
  <c r="E13"/>
  <c r="D13" s="1"/>
  <c r="E15"/>
  <c r="D15" s="1"/>
  <c r="E17"/>
  <c r="D17" s="1"/>
  <c r="E19"/>
  <c r="D19" s="1"/>
  <c r="E21"/>
  <c r="D21" s="1"/>
  <c r="E23"/>
  <c r="D23" s="1"/>
  <c r="E25"/>
  <c r="D25" s="1"/>
  <c r="E27"/>
  <c r="D27" s="1"/>
  <c r="E29"/>
  <c r="D29" s="1"/>
  <c r="E31"/>
  <c r="D31" s="1"/>
  <c r="E33"/>
  <c r="D33" s="1"/>
  <c r="E35"/>
  <c r="D35" s="1"/>
  <c r="E37"/>
  <c r="D37" s="1"/>
  <c r="E39"/>
  <c r="D39" s="1"/>
  <c r="E41"/>
  <c r="D41" s="1"/>
  <c r="E43"/>
  <c r="D43" s="1"/>
  <c r="E45"/>
  <c r="D45" s="1"/>
  <c r="I39" i="1" l="1"/>
  <c r="K39"/>
  <c r="M39"/>
  <c r="O39"/>
  <c r="I101"/>
  <c r="K101"/>
  <c r="M101"/>
  <c r="O101"/>
  <c r="I102"/>
  <c r="K102"/>
  <c r="M102"/>
  <c r="O102"/>
  <c r="I90"/>
  <c r="K90"/>
  <c r="M90"/>
  <c r="O90"/>
  <c r="I91"/>
  <c r="K91"/>
  <c r="M91"/>
  <c r="O91"/>
  <c r="I92"/>
  <c r="K92"/>
  <c r="M92"/>
  <c r="O92"/>
  <c r="I93"/>
  <c r="K93"/>
  <c r="M93"/>
  <c r="O93"/>
  <c r="I94"/>
  <c r="K94"/>
  <c r="M94"/>
  <c r="O94"/>
  <c r="I95"/>
  <c r="K95"/>
  <c r="M95"/>
  <c r="O95"/>
  <c r="I96"/>
  <c r="K96"/>
  <c r="M96"/>
  <c r="O96"/>
  <c r="I97"/>
  <c r="K97"/>
  <c r="M97"/>
  <c r="O97"/>
  <c r="I98"/>
  <c r="K98"/>
  <c r="M98"/>
  <c r="O98"/>
  <c r="I99"/>
  <c r="K99"/>
  <c r="M99"/>
  <c r="O99"/>
  <c r="I100"/>
  <c r="K100"/>
  <c r="M100"/>
  <c r="O100"/>
  <c r="O89"/>
  <c r="M89"/>
  <c r="K89"/>
  <c r="I89"/>
  <c r="O88"/>
  <c r="M88"/>
  <c r="K88"/>
  <c r="I88"/>
  <c r="E89" l="1"/>
  <c r="D89" s="1"/>
  <c r="E39"/>
  <c r="D39" s="1"/>
  <c r="E97"/>
  <c r="D97" s="1"/>
  <c r="E93"/>
  <c r="D93" s="1"/>
  <c r="E101"/>
  <c r="D101" s="1"/>
  <c r="E99"/>
  <c r="D99" s="1"/>
  <c r="E100"/>
  <c r="D100" s="1"/>
  <c r="E98"/>
  <c r="D98" s="1"/>
  <c r="E96"/>
  <c r="D96" s="1"/>
  <c r="E94"/>
  <c r="D94" s="1"/>
  <c r="E90"/>
  <c r="D90" s="1"/>
  <c r="E102"/>
  <c r="D102" s="1"/>
  <c r="E95"/>
  <c r="D95" s="1"/>
  <c r="E92"/>
  <c r="D92" s="1"/>
  <c r="E91"/>
  <c r="D91" s="1"/>
  <c r="E88"/>
  <c r="D88" s="1"/>
  <c r="O75" l="1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38"/>
  <c r="M38"/>
  <c r="K38"/>
  <c r="I38"/>
  <c r="O37"/>
  <c r="M37"/>
  <c r="K37"/>
  <c r="I37"/>
  <c r="O36"/>
  <c r="M36"/>
  <c r="K36"/>
  <c r="I36"/>
  <c r="O35"/>
  <c r="M35"/>
  <c r="K35"/>
  <c r="I35"/>
  <c r="O34"/>
  <c r="M34"/>
  <c r="K34"/>
  <c r="I34"/>
  <c r="O33"/>
  <c r="M33"/>
  <c r="K33"/>
  <c r="I33"/>
  <c r="O32"/>
  <c r="M32"/>
  <c r="K32"/>
  <c r="I32"/>
  <c r="O31"/>
  <c r="M31"/>
  <c r="K31"/>
  <c r="I31"/>
  <c r="O30"/>
  <c r="M30"/>
  <c r="K30"/>
  <c r="I30"/>
  <c r="O29"/>
  <c r="M29"/>
  <c r="K29"/>
  <c r="I29"/>
  <c r="O28"/>
  <c r="M28"/>
  <c r="K28"/>
  <c r="I28"/>
  <c r="O27"/>
  <c r="M27"/>
  <c r="K27"/>
  <c r="I27"/>
  <c r="O26"/>
  <c r="M26"/>
  <c r="K26"/>
  <c r="I26"/>
  <c r="O25"/>
  <c r="M25"/>
  <c r="K25"/>
  <c r="I25"/>
  <c r="O24"/>
  <c r="M24"/>
  <c r="K24"/>
  <c r="I24"/>
  <c r="O23"/>
  <c r="M23"/>
  <c r="K23"/>
  <c r="I23"/>
  <c r="O22"/>
  <c r="M22"/>
  <c r="K22"/>
  <c r="I22"/>
  <c r="O21"/>
  <c r="M21"/>
  <c r="K21"/>
  <c r="I21"/>
  <c r="O20"/>
  <c r="M20"/>
  <c r="K20"/>
  <c r="I20"/>
  <c r="O19"/>
  <c r="M19"/>
  <c r="K19"/>
  <c r="I19"/>
  <c r="O18"/>
  <c r="M18"/>
  <c r="K18"/>
  <c r="I18"/>
  <c r="O17"/>
  <c r="M17"/>
  <c r="K17"/>
  <c r="I17"/>
  <c r="O16"/>
  <c r="M16"/>
  <c r="K16"/>
  <c r="I16"/>
  <c r="O15"/>
  <c r="M15"/>
  <c r="K15"/>
  <c r="I15"/>
  <c r="O14"/>
  <c r="M14"/>
  <c r="K14"/>
  <c r="I14"/>
  <c r="O13"/>
  <c r="M13"/>
  <c r="K13"/>
  <c r="I13"/>
  <c r="O12"/>
  <c r="M12"/>
  <c r="K12"/>
  <c r="I12"/>
  <c r="O11"/>
  <c r="M11"/>
  <c r="K11"/>
  <c r="I11"/>
  <c r="O10"/>
  <c r="M10"/>
  <c r="K10"/>
  <c r="I10"/>
  <c r="O9"/>
  <c r="M9"/>
  <c r="K9"/>
  <c r="I9"/>
  <c r="E16" l="1"/>
  <c r="D16" s="1"/>
  <c r="E53"/>
  <c r="D53" s="1"/>
  <c r="E69"/>
  <c r="D69" s="1"/>
  <c r="E73"/>
  <c r="D73" s="1"/>
  <c r="E68"/>
  <c r="D68" s="1"/>
  <c r="E71"/>
  <c r="D71" s="1"/>
  <c r="E54"/>
  <c r="D54" s="1"/>
  <c r="E58"/>
  <c r="D58" s="1"/>
  <c r="E62"/>
  <c r="D62" s="1"/>
  <c r="E65"/>
  <c r="D65" s="1"/>
  <c r="E12"/>
  <c r="D12" s="1"/>
  <c r="E15"/>
  <c r="D15" s="1"/>
  <c r="E18"/>
  <c r="D18" s="1"/>
  <c r="E34"/>
  <c r="D34" s="1"/>
  <c r="E31"/>
  <c r="D31" s="1"/>
  <c r="E20"/>
  <c r="D20" s="1"/>
  <c r="E24"/>
  <c r="D24" s="1"/>
  <c r="E32"/>
  <c r="D32" s="1"/>
  <c r="E36"/>
  <c r="D36" s="1"/>
  <c r="E9"/>
  <c r="D9" s="1"/>
  <c r="E28"/>
  <c r="D28" s="1"/>
  <c r="E14"/>
  <c r="D14" s="1"/>
  <c r="E25"/>
  <c r="D25" s="1"/>
  <c r="E30"/>
  <c r="D30" s="1"/>
  <c r="E56"/>
  <c r="D56" s="1"/>
  <c r="E60"/>
  <c r="D60" s="1"/>
  <c r="E64"/>
  <c r="D64" s="1"/>
  <c r="E67"/>
  <c r="D67" s="1"/>
  <c r="E10"/>
  <c r="D10" s="1"/>
  <c r="E17"/>
  <c r="D17" s="1"/>
  <c r="E23"/>
  <c r="D23" s="1"/>
  <c r="E26"/>
  <c r="D26" s="1"/>
  <c r="E52"/>
  <c r="D52" s="1"/>
  <c r="E55"/>
  <c r="D55" s="1"/>
  <c r="E57"/>
  <c r="D57" s="1"/>
  <c r="E59"/>
  <c r="D59" s="1"/>
  <c r="E61"/>
  <c r="D61" s="1"/>
  <c r="E63"/>
  <c r="D63" s="1"/>
  <c r="E70"/>
  <c r="D70" s="1"/>
  <c r="E11"/>
  <c r="D11" s="1"/>
  <c r="E21"/>
  <c r="D21" s="1"/>
  <c r="E27"/>
  <c r="D27" s="1"/>
  <c r="E37"/>
  <c r="D37" s="1"/>
  <c r="E74"/>
  <c r="D74" s="1"/>
  <c r="E13"/>
  <c r="D13" s="1"/>
  <c r="E19"/>
  <c r="D19" s="1"/>
  <c r="E22"/>
  <c r="D22" s="1"/>
  <c r="E29"/>
  <c r="D29" s="1"/>
  <c r="E33"/>
  <c r="D33" s="1"/>
  <c r="E35"/>
  <c r="D35" s="1"/>
  <c r="E38"/>
  <c r="D38" s="1"/>
  <c r="E66"/>
  <c r="D66" s="1"/>
  <c r="E72"/>
  <c r="D72" s="1"/>
  <c r="E75"/>
  <c r="D75" s="1"/>
</calcChain>
</file>

<file path=xl/sharedStrings.xml><?xml version="1.0" encoding="utf-8"?>
<sst xmlns="http://schemas.openxmlformats.org/spreadsheetml/2006/main" count="279" uniqueCount="163">
  <si>
    <t>Mata Kuliah</t>
  </si>
  <si>
    <t>Dosen</t>
  </si>
  <si>
    <t>: Budi Kurniawan, M.Kom</t>
  </si>
  <si>
    <t>Prodi</t>
  </si>
  <si>
    <t>Kelas</t>
  </si>
  <si>
    <t>Semester / TA</t>
  </si>
  <si>
    <t>No</t>
  </si>
  <si>
    <t>NPM</t>
  </si>
  <si>
    <t>Nama</t>
  </si>
  <si>
    <t>Presensi</t>
  </si>
  <si>
    <t>Quiz</t>
  </si>
  <si>
    <t>Tugas</t>
  </si>
  <si>
    <t>UTS</t>
  </si>
  <si>
    <t>UAS</t>
  </si>
  <si>
    <t>NH</t>
  </si>
  <si>
    <t>NA</t>
  </si>
  <si>
    <t>Hadir</t>
  </si>
  <si>
    <t>: TI</t>
  </si>
  <si>
    <t>: WE A</t>
  </si>
  <si>
    <t>Andrian Eka Sasmita</t>
  </si>
  <si>
    <t>Saeful Munir</t>
  </si>
  <si>
    <t>Ivan Nawawi</t>
  </si>
  <si>
    <t>Khairul Alam</t>
  </si>
  <si>
    <t>Amrizal</t>
  </si>
  <si>
    <t>Ersandi</t>
  </si>
  <si>
    <t>Imam Muhlison</t>
  </si>
  <si>
    <t>Ahmad Budiman</t>
  </si>
  <si>
    <t>M. Riyandi</t>
  </si>
  <si>
    <t>Bayu Risdianto</t>
  </si>
  <si>
    <t>Ari Antoni</t>
  </si>
  <si>
    <t>Boby Pranata</t>
  </si>
  <si>
    <t>Fajar Mahesa</t>
  </si>
  <si>
    <t>Satrio Prasojo</t>
  </si>
  <si>
    <t>Muhammad Hendri</t>
  </si>
  <si>
    <t>Sigit Apriyanto</t>
  </si>
  <si>
    <t>Derajat Sugiarto</t>
  </si>
  <si>
    <t>Hazilin</t>
  </si>
  <si>
    <t>Heppy Afriansah</t>
  </si>
  <si>
    <t>Doni Aprizal</t>
  </si>
  <si>
    <t>Angresta Anugrawan H</t>
  </si>
  <si>
    <t>Hanival Muslimin</t>
  </si>
  <si>
    <t>Yayan Kurniawan</t>
  </si>
  <si>
    <t>Reflis Afriansa</t>
  </si>
  <si>
    <t>Wahyu Wibowo</t>
  </si>
  <si>
    <t>M. Ali Muchtar</t>
  </si>
  <si>
    <t>Maharani</t>
  </si>
  <si>
    <t>Febryan Kirty</t>
  </si>
  <si>
    <t>Dodi Prawirawan</t>
  </si>
  <si>
    <t>Bagus Maditia</t>
  </si>
  <si>
    <t>: WE B/C</t>
  </si>
  <si>
    <t>Ragil Zoliansyah</t>
  </si>
  <si>
    <t>Wahyu Pratama</t>
  </si>
  <si>
    <t>Ahmad Solihin</t>
  </si>
  <si>
    <t>Muh Hasan Asari</t>
  </si>
  <si>
    <t>Ika Rahmawati</t>
  </si>
  <si>
    <t>Wis Nusantara</t>
  </si>
  <si>
    <t>Ardyansyah</t>
  </si>
  <si>
    <t>Iwan Sugiyo</t>
  </si>
  <si>
    <t>Rukmini Fauziaty</t>
  </si>
  <si>
    <t>Andri Wijaya</t>
  </si>
  <si>
    <t>Suryanto</t>
  </si>
  <si>
    <t>Siti Kholifah</t>
  </si>
  <si>
    <t>Raden M. Hatta</t>
  </si>
  <si>
    <t>A. Usman Rusidi</t>
  </si>
  <si>
    <t>Rahman Ali</t>
  </si>
  <si>
    <t>Daniel Makota</t>
  </si>
  <si>
    <t>Rian Suzi</t>
  </si>
  <si>
    <t>Tri Budiyani</t>
  </si>
  <si>
    <t>Herdian Setiadi</t>
  </si>
  <si>
    <t>Sucipto Sugeng H</t>
  </si>
  <si>
    <t>Budiman</t>
  </si>
  <si>
    <t>Robiansyah</t>
  </si>
  <si>
    <t>1333072P</t>
  </si>
  <si>
    <t>Maulidin Ilham</t>
  </si>
  <si>
    <t>Iwan Adi Purnomo</t>
  </si>
  <si>
    <t>: Multimedia</t>
  </si>
  <si>
    <t>: SP 2 / 2014 - 2015</t>
  </si>
  <si>
    <t>: Animasi</t>
  </si>
  <si>
    <t>: D</t>
  </si>
  <si>
    <t>Beta Reska Nianata</t>
  </si>
  <si>
    <t>Ahmad Zuber</t>
  </si>
  <si>
    <t>Jefri Nur Hidayat</t>
  </si>
  <si>
    <t>Resman Hadi</t>
  </si>
  <si>
    <t>Antoni</t>
  </si>
  <si>
    <t>YT. Nopi</t>
  </si>
  <si>
    <t>Darling Irawan</t>
  </si>
  <si>
    <t>AM. Mubarrak</t>
  </si>
  <si>
    <t>Ria Puspita Sari</t>
  </si>
  <si>
    <t>Riyan Saputra</t>
  </si>
  <si>
    <t>Arya Karnando</t>
  </si>
  <si>
    <t>Fatmi Aji Kusuma</t>
  </si>
  <si>
    <t>M. Arifin</t>
  </si>
  <si>
    <t>Wellyus Adi Pratama</t>
  </si>
  <si>
    <t>Jurni</t>
  </si>
  <si>
    <t>: MI</t>
  </si>
  <si>
    <t>: Malam A</t>
  </si>
  <si>
    <t>Keterangan</t>
  </si>
  <si>
    <t>Emi Yawati</t>
  </si>
  <si>
    <t>Fatmawati</t>
  </si>
  <si>
    <t>Puput Sanihanda</t>
  </si>
  <si>
    <t>Delilla Pratama</t>
  </si>
  <si>
    <t>Ika Wijayanti</t>
  </si>
  <si>
    <t>Riska Yunita</t>
  </si>
  <si>
    <t>Dewi Sartika</t>
  </si>
  <si>
    <t>Artika Sari</t>
  </si>
  <si>
    <t>Joko Sutikno</t>
  </si>
  <si>
    <t>Widya Febriyanti</t>
  </si>
  <si>
    <t>Gusdi Yansah</t>
  </si>
  <si>
    <t>Edi Suhendra</t>
  </si>
  <si>
    <t>Iindriyani</t>
  </si>
  <si>
    <t>Haris Ananda</t>
  </si>
  <si>
    <t>Sevi Arsita</t>
  </si>
  <si>
    <t>Fauzan Aziz</t>
  </si>
  <si>
    <t>Dewi Purwasih</t>
  </si>
  <si>
    <t>Retno Wenni Kristina</t>
  </si>
  <si>
    <t>Dian Kartika Dewi</t>
  </si>
  <si>
    <t>Wiratmi</t>
  </si>
  <si>
    <t>Dian Wulan Sari</t>
  </si>
  <si>
    <t>Nurdiana Vepalia</t>
  </si>
  <si>
    <t>Herdy Setyadi</t>
  </si>
  <si>
    <t>Denny Ardiansah</t>
  </si>
  <si>
    <t>Ade Silvia Septiani</t>
  </si>
  <si>
    <t>Dian Alfitri</t>
  </si>
  <si>
    <t>Rapita Purnamasari</t>
  </si>
  <si>
    <t>Yodi Yurisman</t>
  </si>
  <si>
    <t>Surya Putri Simamora</t>
  </si>
  <si>
    <t>Evi Martini</t>
  </si>
  <si>
    <t>Vivi Fatmadewi</t>
  </si>
  <si>
    <t>Diah Ayu Pratiwi</t>
  </si>
  <si>
    <t>Ria Okta Melisa</t>
  </si>
  <si>
    <t>Melly Fajar Dini</t>
  </si>
  <si>
    <t>Yesita Agustina</t>
  </si>
  <si>
    <t>Aprian Akbar</t>
  </si>
  <si>
    <t>YS.Verawaty Hasibuan</t>
  </si>
  <si>
    <t>Robi Farid Ihsan</t>
  </si>
  <si>
    <t>: Pemrograman Web</t>
  </si>
  <si>
    <t>: SP  2 / 2014 - 2015</t>
  </si>
  <si>
    <t>Sastra Nopta Hamdani</t>
  </si>
  <si>
    <t>UTS bukan karya sendiri, UAS Bukan presentasi</t>
  </si>
  <si>
    <t>UTS, UAS CD tidak bisa dibuka</t>
  </si>
  <si>
    <t>Tugas, UAS CD tidak bisa dibuka</t>
  </si>
  <si>
    <t>Quiz, Tugas</t>
  </si>
  <si>
    <t>Quiz, Tugas, UTS</t>
  </si>
  <si>
    <t>Presensi, Quiz, Tugas, UTS, UAS CD tidak bisa dibuka</t>
  </si>
  <si>
    <t>UAS isi salah bukan presentasi</t>
  </si>
  <si>
    <t>Quiz, Tugas, UTS, UAS</t>
  </si>
  <si>
    <t>Presensi, UAS CD Tidak bisa dibuka</t>
  </si>
  <si>
    <t>Presensi, Quiz, UAS</t>
  </si>
  <si>
    <t>Presensi, Quiz, Tugas, UTS, UAS</t>
  </si>
  <si>
    <t>Presensi, Quiz, UTS, UAS</t>
  </si>
  <si>
    <t xml:space="preserve">Presensi, </t>
  </si>
  <si>
    <t>Presensi, Quiz, Tugas, UTS</t>
  </si>
  <si>
    <t>Presensi, Quiz, Tugas</t>
  </si>
  <si>
    <t>Presensi, Quiz, UTS, UAS CD tidak bisa dibuka</t>
  </si>
  <si>
    <t>Quiz, UTS, UAS Bukan presentasi</t>
  </si>
  <si>
    <t>Presensi, Quiz, UTS</t>
  </si>
  <si>
    <t xml:space="preserve">Catatan </t>
  </si>
  <si>
    <t>: Perbaikan tanggal 13 pukul 10.00 WIB di ruang Hardware</t>
  </si>
  <si>
    <t>Lihat catatan di bawah</t>
  </si>
  <si>
    <t>Presensi, Tugas, UAS, Lihat catatan di bawah</t>
  </si>
  <si>
    <t>Lihat catatan di bawah, Presensi, Tugas, UAS</t>
  </si>
  <si>
    <t>: Harap membawa laptop sendiri dengan XAMPP dan Dreamweaver</t>
  </si>
  <si>
    <t>: Harap membawa laptop sendiri dengan software sesuai pelajaran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</si>
</sst>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0" borderId="1" xfId="1" applyFont="1" applyFill="1" applyBorder="1"/>
    <xf numFmtId="0" fontId="5" fillId="3" borderId="1" xfId="1" applyFont="1" applyFill="1" applyBorder="1"/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5" fillId="3" borderId="1" xfId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5" borderId="0" xfId="0" applyFill="1"/>
    <xf numFmtId="0" fontId="3" fillId="5" borderId="0" xfId="0" applyFont="1" applyFill="1" applyBorder="1"/>
  </cellXfs>
  <cellStyles count="2">
    <cellStyle name="Normal" xfId="0" builtinId="0"/>
    <cellStyle name="Normal_ALL CAMAB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topLeftCell="A97" zoomScale="110" zoomScaleNormal="110" workbookViewId="0">
      <selection activeCell="L102" sqref="L102"/>
    </sheetView>
  </sheetViews>
  <sheetFormatPr defaultRowHeight="15"/>
  <cols>
    <col min="1" max="1" width="3.85546875" customWidth="1"/>
    <col min="3" max="3" width="22.42578125" customWidth="1"/>
    <col min="4" max="15" width="5.140625" customWidth="1"/>
    <col min="16" max="16" width="46" customWidth="1"/>
    <col min="17" max="18" width="5.140625" customWidth="1"/>
    <col min="19" max="19" width="5" customWidth="1"/>
    <col min="20" max="22" width="5.140625" customWidth="1"/>
  </cols>
  <sheetData>
    <row r="1" spans="1:16">
      <c r="A1" s="1" t="s">
        <v>0</v>
      </c>
      <c r="B1" s="1"/>
      <c r="C1" s="1" t="s">
        <v>75</v>
      </c>
      <c r="D1" s="1"/>
    </row>
    <row r="2" spans="1:16">
      <c r="A2" s="1" t="s">
        <v>1</v>
      </c>
      <c r="B2" s="1"/>
      <c r="C2" s="1" t="s">
        <v>2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>
      <c r="A3" s="1" t="s">
        <v>3</v>
      </c>
      <c r="B3" s="1"/>
      <c r="C3" s="1" t="s">
        <v>17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>
      <c r="A4" s="1" t="s">
        <v>4</v>
      </c>
      <c r="B4" s="1"/>
      <c r="C4" s="1" t="s">
        <v>18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>
      <c r="A5" s="1" t="s">
        <v>5</v>
      </c>
      <c r="B5" s="1"/>
      <c r="C5" s="1" t="s">
        <v>76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>
      <c r="A6" s="3"/>
      <c r="B6" s="3"/>
      <c r="C6" s="3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>
      <c r="A7" s="35" t="s">
        <v>6</v>
      </c>
      <c r="B7" s="35" t="s">
        <v>7</v>
      </c>
      <c r="C7" s="35" t="s">
        <v>8</v>
      </c>
      <c r="D7" s="5"/>
      <c r="E7" s="5"/>
      <c r="F7" s="36" t="s">
        <v>9</v>
      </c>
      <c r="G7" s="36"/>
      <c r="H7" s="33" t="s">
        <v>10</v>
      </c>
      <c r="I7" s="34"/>
      <c r="J7" s="33" t="s">
        <v>11</v>
      </c>
      <c r="K7" s="34"/>
      <c r="L7" s="35" t="s">
        <v>12</v>
      </c>
      <c r="M7" s="32">
        <v>0.3</v>
      </c>
      <c r="N7" s="35" t="s">
        <v>13</v>
      </c>
      <c r="O7" s="32">
        <v>0.4</v>
      </c>
      <c r="P7" s="35" t="s">
        <v>96</v>
      </c>
    </row>
    <row r="8" spans="1:16">
      <c r="A8" s="35"/>
      <c r="B8" s="35"/>
      <c r="C8" s="35"/>
      <c r="D8" s="12" t="s">
        <v>14</v>
      </c>
      <c r="E8" s="12" t="s">
        <v>15</v>
      </c>
      <c r="F8" s="12" t="s">
        <v>16</v>
      </c>
      <c r="G8" s="6">
        <v>0.75</v>
      </c>
      <c r="H8" s="12">
        <v>1</v>
      </c>
      <c r="I8" s="6">
        <v>0.1</v>
      </c>
      <c r="J8" s="12">
        <v>1</v>
      </c>
      <c r="K8" s="6">
        <v>0.2</v>
      </c>
      <c r="L8" s="35"/>
      <c r="M8" s="32"/>
      <c r="N8" s="35"/>
      <c r="O8" s="32"/>
      <c r="P8" s="35"/>
    </row>
    <row r="9" spans="1:16">
      <c r="A9" s="7">
        <v>1</v>
      </c>
      <c r="B9" s="8">
        <v>1333001</v>
      </c>
      <c r="C9" s="9" t="s">
        <v>19</v>
      </c>
      <c r="D9" s="38" t="str">
        <f t="shared" ref="D9:D38" si="0">IF(E9&gt;=80,"A",IF(E9&gt;=66,"B", IF(E9&gt;=55,"C",IF(E9&gt;=45,"D","K"))))</f>
        <v>K</v>
      </c>
      <c r="E9" s="38">
        <f t="shared" ref="E9:E38" si="1">I9+K9+M9+O9</f>
        <v>0</v>
      </c>
      <c r="F9" s="31">
        <v>0</v>
      </c>
      <c r="G9" s="31">
        <f>(F9/20)*100</f>
        <v>0</v>
      </c>
      <c r="H9" s="10"/>
      <c r="I9" s="10">
        <f t="shared" ref="I9:I38" si="2">(H9)*10/100</f>
        <v>0</v>
      </c>
      <c r="J9" s="10"/>
      <c r="K9" s="10">
        <f t="shared" ref="K9:K38" si="3">(J9)*20/100</f>
        <v>0</v>
      </c>
      <c r="L9" s="10"/>
      <c r="M9" s="10">
        <f t="shared" ref="M9:M38" si="4">L9*30/100</f>
        <v>0</v>
      </c>
      <c r="N9" s="10"/>
      <c r="O9" s="10">
        <f t="shared" ref="O9:O38" si="5">N9*40/100</f>
        <v>0</v>
      </c>
      <c r="P9" s="9"/>
    </row>
    <row r="10" spans="1:16">
      <c r="A10" s="7">
        <v>2</v>
      </c>
      <c r="B10" s="8">
        <v>1333002</v>
      </c>
      <c r="C10" s="9" t="s">
        <v>20</v>
      </c>
      <c r="D10" s="8" t="str">
        <f t="shared" si="0"/>
        <v>A</v>
      </c>
      <c r="E10" s="8">
        <f t="shared" si="1"/>
        <v>81.5</v>
      </c>
      <c r="F10" s="10">
        <v>20</v>
      </c>
      <c r="G10" s="10">
        <f>(F10/20)*100</f>
        <v>100</v>
      </c>
      <c r="H10" s="10">
        <v>80</v>
      </c>
      <c r="I10" s="10">
        <f t="shared" si="2"/>
        <v>8</v>
      </c>
      <c r="J10" s="10">
        <v>80</v>
      </c>
      <c r="K10" s="10">
        <f t="shared" si="3"/>
        <v>16</v>
      </c>
      <c r="L10" s="10">
        <v>85</v>
      </c>
      <c r="M10" s="10">
        <f t="shared" si="4"/>
        <v>25.5</v>
      </c>
      <c r="N10" s="10">
        <v>80</v>
      </c>
      <c r="O10" s="10">
        <f t="shared" si="5"/>
        <v>32</v>
      </c>
      <c r="P10" s="9"/>
    </row>
    <row r="11" spans="1:16">
      <c r="A11" s="7">
        <v>3</v>
      </c>
      <c r="B11" s="8">
        <v>1333004</v>
      </c>
      <c r="C11" s="9" t="s">
        <v>21</v>
      </c>
      <c r="D11" s="8" t="str">
        <f t="shared" si="0"/>
        <v>K</v>
      </c>
      <c r="E11" s="8">
        <f t="shared" si="1"/>
        <v>21.6</v>
      </c>
      <c r="F11" s="10">
        <v>18</v>
      </c>
      <c r="G11" s="10">
        <f t="shared" ref="G11:G39" si="6">(F11/20)*100</f>
        <v>90</v>
      </c>
      <c r="H11" s="10">
        <v>80</v>
      </c>
      <c r="I11" s="10">
        <f t="shared" si="2"/>
        <v>8</v>
      </c>
      <c r="J11" s="10">
        <v>68</v>
      </c>
      <c r="K11" s="10">
        <f t="shared" si="3"/>
        <v>13.6</v>
      </c>
      <c r="L11" s="37"/>
      <c r="M11" s="10">
        <f t="shared" si="4"/>
        <v>0</v>
      </c>
      <c r="N11" s="37"/>
      <c r="O11" s="10">
        <f t="shared" si="5"/>
        <v>0</v>
      </c>
      <c r="P11" s="9" t="s">
        <v>139</v>
      </c>
    </row>
    <row r="12" spans="1:16">
      <c r="A12" s="7">
        <v>4</v>
      </c>
      <c r="B12" s="8">
        <v>1333005</v>
      </c>
      <c r="C12" s="9" t="s">
        <v>22</v>
      </c>
      <c r="D12" s="8" t="str">
        <f t="shared" si="0"/>
        <v>B</v>
      </c>
      <c r="E12" s="10">
        <f t="shared" si="1"/>
        <v>72.8</v>
      </c>
      <c r="F12" s="10">
        <v>20</v>
      </c>
      <c r="G12" s="10">
        <f t="shared" si="6"/>
        <v>100</v>
      </c>
      <c r="H12" s="10">
        <v>80</v>
      </c>
      <c r="I12" s="10">
        <f t="shared" si="2"/>
        <v>8</v>
      </c>
      <c r="J12" s="10">
        <v>75</v>
      </c>
      <c r="K12" s="10">
        <f t="shared" si="3"/>
        <v>15</v>
      </c>
      <c r="L12" s="10">
        <v>78</v>
      </c>
      <c r="M12" s="10">
        <f t="shared" si="4"/>
        <v>23.4</v>
      </c>
      <c r="N12" s="10">
        <v>66</v>
      </c>
      <c r="O12" s="10">
        <f t="shared" si="5"/>
        <v>26.4</v>
      </c>
      <c r="P12" s="9"/>
    </row>
    <row r="13" spans="1:16">
      <c r="A13" s="7">
        <v>5</v>
      </c>
      <c r="B13" s="8">
        <v>1333006</v>
      </c>
      <c r="C13" s="9" t="s">
        <v>23</v>
      </c>
      <c r="D13" s="38" t="str">
        <f t="shared" si="0"/>
        <v>K</v>
      </c>
      <c r="E13" s="38">
        <f t="shared" si="1"/>
        <v>10</v>
      </c>
      <c r="F13" s="31">
        <v>14</v>
      </c>
      <c r="G13" s="31">
        <f t="shared" si="6"/>
        <v>70</v>
      </c>
      <c r="H13" s="10"/>
      <c r="I13" s="10">
        <f t="shared" si="2"/>
        <v>0</v>
      </c>
      <c r="J13" s="10">
        <v>50</v>
      </c>
      <c r="K13" s="10">
        <f t="shared" si="3"/>
        <v>10</v>
      </c>
      <c r="L13" s="10"/>
      <c r="M13" s="10">
        <f t="shared" si="4"/>
        <v>0</v>
      </c>
      <c r="N13" s="37"/>
      <c r="O13" s="10">
        <f t="shared" si="5"/>
        <v>0</v>
      </c>
      <c r="P13" s="9" t="s">
        <v>153</v>
      </c>
    </row>
    <row r="14" spans="1:16">
      <c r="A14" s="7">
        <v>6</v>
      </c>
      <c r="B14" s="8">
        <v>1333007</v>
      </c>
      <c r="C14" s="9" t="s">
        <v>24</v>
      </c>
      <c r="D14" s="8" t="str">
        <f t="shared" si="0"/>
        <v>B</v>
      </c>
      <c r="E14" s="8">
        <f t="shared" si="1"/>
        <v>75</v>
      </c>
      <c r="F14" s="10">
        <v>20</v>
      </c>
      <c r="G14" s="10">
        <f t="shared" si="6"/>
        <v>100</v>
      </c>
      <c r="H14" s="10"/>
      <c r="I14" s="10">
        <f t="shared" si="2"/>
        <v>0</v>
      </c>
      <c r="J14" s="10">
        <v>80</v>
      </c>
      <c r="K14" s="10">
        <f t="shared" si="3"/>
        <v>16</v>
      </c>
      <c r="L14" s="10">
        <v>90</v>
      </c>
      <c r="M14" s="10">
        <f t="shared" si="4"/>
        <v>27</v>
      </c>
      <c r="N14" s="10">
        <v>80</v>
      </c>
      <c r="O14" s="10">
        <f t="shared" si="5"/>
        <v>32</v>
      </c>
      <c r="P14" s="9" t="s">
        <v>10</v>
      </c>
    </row>
    <row r="15" spans="1:16">
      <c r="A15" s="7">
        <v>7</v>
      </c>
      <c r="B15" s="8">
        <v>1333008</v>
      </c>
      <c r="C15" s="9" t="s">
        <v>25</v>
      </c>
      <c r="D15" s="8" t="str">
        <f t="shared" si="0"/>
        <v>K</v>
      </c>
      <c r="E15" s="8">
        <f t="shared" si="1"/>
        <v>32</v>
      </c>
      <c r="F15" s="10">
        <v>16</v>
      </c>
      <c r="G15" s="10">
        <f t="shared" si="6"/>
        <v>80</v>
      </c>
      <c r="H15" s="10">
        <v>80</v>
      </c>
      <c r="I15" s="10">
        <f t="shared" si="2"/>
        <v>8</v>
      </c>
      <c r="J15" s="10"/>
      <c r="K15" s="10">
        <f t="shared" si="3"/>
        <v>0</v>
      </c>
      <c r="L15" s="10">
        <v>80</v>
      </c>
      <c r="M15" s="10">
        <f t="shared" si="4"/>
        <v>24</v>
      </c>
      <c r="N15" s="37"/>
      <c r="O15" s="10">
        <f t="shared" si="5"/>
        <v>0</v>
      </c>
      <c r="P15" s="9" t="s">
        <v>140</v>
      </c>
    </row>
    <row r="16" spans="1:16">
      <c r="A16" s="7">
        <v>8</v>
      </c>
      <c r="B16" s="8">
        <v>1333011</v>
      </c>
      <c r="C16" s="9" t="s">
        <v>26</v>
      </c>
      <c r="D16" s="38" t="str">
        <f t="shared" si="0"/>
        <v>D</v>
      </c>
      <c r="E16" s="38">
        <f t="shared" si="1"/>
        <v>50.5</v>
      </c>
      <c r="F16" s="31">
        <v>12</v>
      </c>
      <c r="G16" s="31">
        <f t="shared" si="6"/>
        <v>60</v>
      </c>
      <c r="H16" s="10"/>
      <c r="I16" s="10">
        <f t="shared" si="2"/>
        <v>0</v>
      </c>
      <c r="J16" s="10"/>
      <c r="K16" s="10">
        <f t="shared" si="3"/>
        <v>0</v>
      </c>
      <c r="L16" s="10">
        <v>75</v>
      </c>
      <c r="M16" s="10">
        <f t="shared" si="4"/>
        <v>22.5</v>
      </c>
      <c r="N16" s="10">
        <v>70</v>
      </c>
      <c r="O16" s="10">
        <f t="shared" si="5"/>
        <v>28</v>
      </c>
      <c r="P16" s="9" t="s">
        <v>152</v>
      </c>
    </row>
    <row r="17" spans="1:16">
      <c r="A17" s="7">
        <v>9</v>
      </c>
      <c r="B17" s="8">
        <v>1333013</v>
      </c>
      <c r="C17" s="9" t="s">
        <v>27</v>
      </c>
      <c r="D17" s="8" t="str">
        <f t="shared" si="0"/>
        <v>A</v>
      </c>
      <c r="E17" s="8">
        <f t="shared" si="1"/>
        <v>94</v>
      </c>
      <c r="F17" s="10">
        <v>18</v>
      </c>
      <c r="G17" s="10">
        <f t="shared" si="6"/>
        <v>90</v>
      </c>
      <c r="H17" s="10">
        <v>100</v>
      </c>
      <c r="I17" s="10">
        <f t="shared" si="2"/>
        <v>10</v>
      </c>
      <c r="J17" s="10">
        <v>100</v>
      </c>
      <c r="K17" s="10">
        <f t="shared" si="3"/>
        <v>20</v>
      </c>
      <c r="L17" s="10">
        <v>80</v>
      </c>
      <c r="M17" s="10">
        <f t="shared" si="4"/>
        <v>24</v>
      </c>
      <c r="N17" s="10">
        <v>100</v>
      </c>
      <c r="O17" s="10">
        <f t="shared" si="5"/>
        <v>40</v>
      </c>
      <c r="P17" s="9"/>
    </row>
    <row r="18" spans="1:16">
      <c r="A18" s="7">
        <v>10</v>
      </c>
      <c r="B18" s="8">
        <v>1333014</v>
      </c>
      <c r="C18" s="9" t="s">
        <v>28</v>
      </c>
      <c r="D18" s="8" t="str">
        <f t="shared" si="0"/>
        <v>B</v>
      </c>
      <c r="E18" s="8">
        <f t="shared" si="1"/>
        <v>68.5</v>
      </c>
      <c r="F18" s="10">
        <v>18</v>
      </c>
      <c r="G18" s="10">
        <f t="shared" si="6"/>
        <v>90</v>
      </c>
      <c r="H18" s="10"/>
      <c r="I18" s="10">
        <f t="shared" si="2"/>
        <v>0</v>
      </c>
      <c r="J18" s="10">
        <v>90</v>
      </c>
      <c r="K18" s="10">
        <f t="shared" si="3"/>
        <v>18</v>
      </c>
      <c r="L18" s="10">
        <v>75</v>
      </c>
      <c r="M18" s="10">
        <f t="shared" si="4"/>
        <v>22.5</v>
      </c>
      <c r="N18" s="10">
        <v>70</v>
      </c>
      <c r="O18" s="10">
        <f t="shared" si="5"/>
        <v>28</v>
      </c>
      <c r="P18" s="9" t="s">
        <v>10</v>
      </c>
    </row>
    <row r="19" spans="1:16">
      <c r="A19" s="7">
        <v>11</v>
      </c>
      <c r="B19" s="8">
        <v>1333015</v>
      </c>
      <c r="C19" s="9" t="s">
        <v>29</v>
      </c>
      <c r="D19" s="38" t="str">
        <f t="shared" si="0"/>
        <v>K</v>
      </c>
      <c r="E19" s="38">
        <f t="shared" si="1"/>
        <v>0</v>
      </c>
      <c r="F19" s="31">
        <v>0</v>
      </c>
      <c r="G19" s="31">
        <f t="shared" si="6"/>
        <v>0</v>
      </c>
      <c r="H19" s="10"/>
      <c r="I19" s="10">
        <f t="shared" si="2"/>
        <v>0</v>
      </c>
      <c r="J19" s="10"/>
      <c r="K19" s="10">
        <f t="shared" si="3"/>
        <v>0</v>
      </c>
      <c r="L19" s="10"/>
      <c r="M19" s="10">
        <f t="shared" si="4"/>
        <v>0</v>
      </c>
      <c r="N19" s="10"/>
      <c r="O19" s="10">
        <f t="shared" si="5"/>
        <v>0</v>
      </c>
      <c r="P19" s="9" t="s">
        <v>150</v>
      </c>
    </row>
    <row r="20" spans="1:16">
      <c r="A20" s="7">
        <v>12</v>
      </c>
      <c r="B20" s="8">
        <v>1333020</v>
      </c>
      <c r="C20" s="9" t="s">
        <v>30</v>
      </c>
      <c r="D20" s="8" t="str">
        <f t="shared" si="0"/>
        <v>D</v>
      </c>
      <c r="E20" s="8">
        <f t="shared" si="1"/>
        <v>47.4</v>
      </c>
      <c r="F20" s="10">
        <v>16</v>
      </c>
      <c r="G20" s="10">
        <f t="shared" si="6"/>
        <v>80</v>
      </c>
      <c r="H20" s="10"/>
      <c r="I20" s="10">
        <f t="shared" si="2"/>
        <v>0</v>
      </c>
      <c r="J20" s="10"/>
      <c r="K20" s="10">
        <f t="shared" si="3"/>
        <v>0</v>
      </c>
      <c r="L20" s="10">
        <v>70</v>
      </c>
      <c r="M20" s="10">
        <f t="shared" si="4"/>
        <v>21</v>
      </c>
      <c r="N20" s="10">
        <v>66</v>
      </c>
      <c r="O20" s="10">
        <f t="shared" si="5"/>
        <v>26.4</v>
      </c>
      <c r="P20" s="9" t="s">
        <v>141</v>
      </c>
    </row>
    <row r="21" spans="1:16">
      <c r="A21" s="7">
        <v>13</v>
      </c>
      <c r="B21" s="8">
        <v>1333022</v>
      </c>
      <c r="C21" s="9" t="s">
        <v>31</v>
      </c>
      <c r="D21" s="8" t="str">
        <f t="shared" si="0"/>
        <v>B</v>
      </c>
      <c r="E21" s="8">
        <f t="shared" si="1"/>
        <v>73.5</v>
      </c>
      <c r="F21" s="10">
        <v>18</v>
      </c>
      <c r="G21" s="10">
        <f t="shared" si="6"/>
        <v>90</v>
      </c>
      <c r="H21" s="10">
        <v>80</v>
      </c>
      <c r="I21" s="10">
        <f t="shared" si="2"/>
        <v>8</v>
      </c>
      <c r="J21" s="10">
        <v>80</v>
      </c>
      <c r="K21" s="10">
        <f t="shared" si="3"/>
        <v>16</v>
      </c>
      <c r="L21" s="10">
        <v>85</v>
      </c>
      <c r="M21" s="10">
        <f t="shared" si="4"/>
        <v>25.5</v>
      </c>
      <c r="N21" s="10">
        <v>60</v>
      </c>
      <c r="O21" s="10">
        <f t="shared" si="5"/>
        <v>24</v>
      </c>
      <c r="P21" s="9"/>
    </row>
    <row r="22" spans="1:16">
      <c r="A22" s="7">
        <v>14</v>
      </c>
      <c r="B22" s="8">
        <v>1333023</v>
      </c>
      <c r="C22" s="9" t="s">
        <v>32</v>
      </c>
      <c r="D22" s="8" t="str">
        <f t="shared" si="0"/>
        <v>A</v>
      </c>
      <c r="E22" s="8">
        <f t="shared" si="1"/>
        <v>88.5</v>
      </c>
      <c r="F22" s="10">
        <v>20</v>
      </c>
      <c r="G22" s="10">
        <f t="shared" si="6"/>
        <v>100</v>
      </c>
      <c r="H22" s="10">
        <v>80</v>
      </c>
      <c r="I22" s="10">
        <f t="shared" si="2"/>
        <v>8</v>
      </c>
      <c r="J22" s="10">
        <v>90</v>
      </c>
      <c r="K22" s="10">
        <f t="shared" si="3"/>
        <v>18</v>
      </c>
      <c r="L22" s="10">
        <v>75</v>
      </c>
      <c r="M22" s="10">
        <f t="shared" si="4"/>
        <v>22.5</v>
      </c>
      <c r="N22" s="10">
        <v>100</v>
      </c>
      <c r="O22" s="10">
        <f t="shared" si="5"/>
        <v>40</v>
      </c>
      <c r="P22" s="9"/>
    </row>
    <row r="23" spans="1:16">
      <c r="A23" s="7">
        <v>15</v>
      </c>
      <c r="B23" s="8">
        <v>1333024</v>
      </c>
      <c r="C23" s="9" t="s">
        <v>33</v>
      </c>
      <c r="D23" s="8" t="str">
        <f t="shared" si="0"/>
        <v>A</v>
      </c>
      <c r="E23" s="8">
        <f t="shared" si="1"/>
        <v>95.5</v>
      </c>
      <c r="F23" s="10">
        <v>18</v>
      </c>
      <c r="G23" s="10">
        <f t="shared" si="6"/>
        <v>90</v>
      </c>
      <c r="H23" s="10">
        <v>100</v>
      </c>
      <c r="I23" s="10">
        <f t="shared" si="2"/>
        <v>10</v>
      </c>
      <c r="J23" s="10">
        <v>100</v>
      </c>
      <c r="K23" s="10">
        <f t="shared" si="3"/>
        <v>20</v>
      </c>
      <c r="L23" s="10">
        <v>85</v>
      </c>
      <c r="M23" s="10">
        <f t="shared" si="4"/>
        <v>25.5</v>
      </c>
      <c r="N23" s="10">
        <v>100</v>
      </c>
      <c r="O23" s="10">
        <f t="shared" si="5"/>
        <v>40</v>
      </c>
      <c r="P23" s="9"/>
    </row>
    <row r="24" spans="1:16">
      <c r="A24" s="7">
        <v>16</v>
      </c>
      <c r="B24" s="8">
        <v>1333028</v>
      </c>
      <c r="C24" s="9" t="s">
        <v>34</v>
      </c>
      <c r="D24" s="8" t="str">
        <f t="shared" si="0"/>
        <v>D</v>
      </c>
      <c r="E24" s="8">
        <f t="shared" si="1"/>
        <v>53.4</v>
      </c>
      <c r="F24" s="10">
        <v>18</v>
      </c>
      <c r="G24" s="10">
        <f t="shared" si="6"/>
        <v>90</v>
      </c>
      <c r="H24" s="10"/>
      <c r="I24" s="10">
        <f t="shared" si="2"/>
        <v>0</v>
      </c>
      <c r="J24" s="10">
        <v>30</v>
      </c>
      <c r="K24" s="10">
        <f t="shared" si="3"/>
        <v>6</v>
      </c>
      <c r="L24" s="10">
        <v>70</v>
      </c>
      <c r="M24" s="10">
        <f t="shared" si="4"/>
        <v>21</v>
      </c>
      <c r="N24" s="10">
        <v>66</v>
      </c>
      <c r="O24" s="10">
        <f t="shared" si="5"/>
        <v>26.4</v>
      </c>
      <c r="P24" s="9" t="s">
        <v>141</v>
      </c>
    </row>
    <row r="25" spans="1:16">
      <c r="A25" s="7">
        <v>17</v>
      </c>
      <c r="B25" s="8">
        <v>1333029</v>
      </c>
      <c r="C25" s="14" t="s">
        <v>35</v>
      </c>
      <c r="D25" s="38" t="str">
        <f t="shared" si="0"/>
        <v>K</v>
      </c>
      <c r="E25" s="38">
        <f t="shared" si="1"/>
        <v>0</v>
      </c>
      <c r="F25" s="31">
        <v>0</v>
      </c>
      <c r="G25" s="31">
        <f t="shared" si="6"/>
        <v>0</v>
      </c>
      <c r="H25" s="10"/>
      <c r="I25" s="10">
        <f t="shared" si="2"/>
        <v>0</v>
      </c>
      <c r="J25" s="10"/>
      <c r="K25" s="10">
        <f t="shared" si="3"/>
        <v>0</v>
      </c>
      <c r="L25" s="10"/>
      <c r="M25" s="10">
        <f t="shared" si="4"/>
        <v>0</v>
      </c>
      <c r="N25" s="10"/>
      <c r="O25" s="10">
        <f t="shared" si="5"/>
        <v>0</v>
      </c>
      <c r="P25" s="9"/>
    </row>
    <row r="26" spans="1:16">
      <c r="A26" s="7">
        <v>18</v>
      </c>
      <c r="B26" s="8">
        <v>1333030</v>
      </c>
      <c r="C26" s="9" t="s">
        <v>36</v>
      </c>
      <c r="D26" s="8" t="str">
        <f t="shared" si="0"/>
        <v>D</v>
      </c>
      <c r="E26" s="8">
        <f t="shared" si="1"/>
        <v>53.4</v>
      </c>
      <c r="F26" s="10">
        <v>16</v>
      </c>
      <c r="G26" s="10">
        <f t="shared" si="6"/>
        <v>80</v>
      </c>
      <c r="H26" s="10"/>
      <c r="I26" s="10">
        <f t="shared" si="2"/>
        <v>0</v>
      </c>
      <c r="J26" s="10">
        <v>30</v>
      </c>
      <c r="K26" s="10">
        <f t="shared" si="3"/>
        <v>6</v>
      </c>
      <c r="L26" s="10">
        <v>70</v>
      </c>
      <c r="M26" s="10">
        <f t="shared" si="4"/>
        <v>21</v>
      </c>
      <c r="N26" s="10">
        <v>66</v>
      </c>
      <c r="O26" s="10">
        <f t="shared" si="5"/>
        <v>26.4</v>
      </c>
      <c r="P26" s="9" t="s">
        <v>141</v>
      </c>
    </row>
    <row r="27" spans="1:16">
      <c r="A27" s="7">
        <v>19</v>
      </c>
      <c r="B27" s="8">
        <v>1333031</v>
      </c>
      <c r="C27" s="9" t="s">
        <v>37</v>
      </c>
      <c r="D27" s="8" t="str">
        <f t="shared" si="0"/>
        <v>K</v>
      </c>
      <c r="E27" s="8">
        <f t="shared" si="1"/>
        <v>32.4</v>
      </c>
      <c r="F27" s="10">
        <v>16</v>
      </c>
      <c r="G27" s="10">
        <f t="shared" si="6"/>
        <v>80</v>
      </c>
      <c r="H27" s="10"/>
      <c r="I27" s="10">
        <f t="shared" si="2"/>
        <v>0</v>
      </c>
      <c r="J27" s="10">
        <v>30</v>
      </c>
      <c r="K27" s="10">
        <f t="shared" si="3"/>
        <v>6</v>
      </c>
      <c r="L27" s="37"/>
      <c r="M27" s="10">
        <f t="shared" si="4"/>
        <v>0</v>
      </c>
      <c r="N27" s="10">
        <v>66</v>
      </c>
      <c r="O27" s="10">
        <f t="shared" si="5"/>
        <v>26.4</v>
      </c>
      <c r="P27" s="9" t="s">
        <v>142</v>
      </c>
    </row>
    <row r="28" spans="1:16">
      <c r="A28" s="7">
        <v>20</v>
      </c>
      <c r="B28" s="8">
        <v>1333032</v>
      </c>
      <c r="C28" s="9" t="s">
        <v>38</v>
      </c>
      <c r="D28" s="8" t="str">
        <f t="shared" si="0"/>
        <v>D</v>
      </c>
      <c r="E28" s="8">
        <f t="shared" si="1"/>
        <v>48</v>
      </c>
      <c r="F28" s="10">
        <v>16</v>
      </c>
      <c r="G28" s="10">
        <f t="shared" si="6"/>
        <v>80</v>
      </c>
      <c r="H28" s="10"/>
      <c r="I28" s="10">
        <f t="shared" si="2"/>
        <v>0</v>
      </c>
      <c r="J28" s="10"/>
      <c r="K28" s="10">
        <f t="shared" si="3"/>
        <v>0</v>
      </c>
      <c r="L28" s="10">
        <v>80</v>
      </c>
      <c r="M28" s="10">
        <f t="shared" si="4"/>
        <v>24</v>
      </c>
      <c r="N28" s="10">
        <v>60</v>
      </c>
      <c r="O28" s="10">
        <f t="shared" si="5"/>
        <v>24</v>
      </c>
      <c r="P28" s="9" t="s">
        <v>141</v>
      </c>
    </row>
    <row r="29" spans="1:16">
      <c r="A29" s="7">
        <v>21</v>
      </c>
      <c r="B29" s="8">
        <v>1333033</v>
      </c>
      <c r="C29" s="9" t="s">
        <v>39</v>
      </c>
      <c r="D29" s="8" t="str">
        <f t="shared" si="0"/>
        <v>A</v>
      </c>
      <c r="E29" s="8">
        <f t="shared" si="1"/>
        <v>81</v>
      </c>
      <c r="F29" s="10">
        <v>18</v>
      </c>
      <c r="G29" s="10">
        <f t="shared" si="6"/>
        <v>90</v>
      </c>
      <c r="H29" s="10">
        <v>80</v>
      </c>
      <c r="I29" s="10">
        <f t="shared" si="2"/>
        <v>8</v>
      </c>
      <c r="J29" s="10">
        <v>85</v>
      </c>
      <c r="K29" s="10">
        <f t="shared" si="3"/>
        <v>17</v>
      </c>
      <c r="L29" s="10">
        <v>80</v>
      </c>
      <c r="M29" s="10">
        <f t="shared" si="4"/>
        <v>24</v>
      </c>
      <c r="N29" s="10">
        <v>80</v>
      </c>
      <c r="O29" s="10">
        <f t="shared" si="5"/>
        <v>32</v>
      </c>
      <c r="P29" s="9"/>
    </row>
    <row r="30" spans="1:16">
      <c r="A30" s="7">
        <v>22</v>
      </c>
      <c r="B30" s="8">
        <v>1333034</v>
      </c>
      <c r="C30" s="9" t="s">
        <v>40</v>
      </c>
      <c r="D30" s="8" t="str">
        <f t="shared" si="0"/>
        <v>B</v>
      </c>
      <c r="E30" s="8">
        <f t="shared" si="1"/>
        <v>75</v>
      </c>
      <c r="F30" s="10">
        <v>18</v>
      </c>
      <c r="G30" s="10">
        <f t="shared" si="6"/>
        <v>90</v>
      </c>
      <c r="H30" s="10">
        <v>80</v>
      </c>
      <c r="I30" s="10">
        <f t="shared" si="2"/>
        <v>8</v>
      </c>
      <c r="J30" s="10">
        <v>70</v>
      </c>
      <c r="K30" s="10">
        <f t="shared" si="3"/>
        <v>14</v>
      </c>
      <c r="L30" s="10">
        <v>70</v>
      </c>
      <c r="M30" s="10">
        <f t="shared" si="4"/>
        <v>21</v>
      </c>
      <c r="N30" s="10">
        <v>80</v>
      </c>
      <c r="O30" s="10">
        <f t="shared" si="5"/>
        <v>32</v>
      </c>
      <c r="P30" s="9"/>
    </row>
    <row r="31" spans="1:16">
      <c r="A31" s="7">
        <v>23</v>
      </c>
      <c r="B31" s="8">
        <v>1333036</v>
      </c>
      <c r="C31" s="9" t="s">
        <v>41</v>
      </c>
      <c r="D31" s="38" t="str">
        <f t="shared" si="0"/>
        <v>K</v>
      </c>
      <c r="E31" s="38">
        <f t="shared" si="1"/>
        <v>0</v>
      </c>
      <c r="F31" s="31">
        <v>0</v>
      </c>
      <c r="G31" s="31">
        <f t="shared" si="6"/>
        <v>0</v>
      </c>
      <c r="H31" s="10"/>
      <c r="I31" s="10">
        <f t="shared" si="2"/>
        <v>0</v>
      </c>
      <c r="J31" s="10"/>
      <c r="K31" s="10">
        <f t="shared" si="3"/>
        <v>0</v>
      </c>
      <c r="L31" s="10"/>
      <c r="M31" s="10">
        <f t="shared" si="4"/>
        <v>0</v>
      </c>
      <c r="N31" s="10"/>
      <c r="O31" s="10">
        <f t="shared" si="5"/>
        <v>0</v>
      </c>
      <c r="P31" s="9" t="s">
        <v>150</v>
      </c>
    </row>
    <row r="32" spans="1:16">
      <c r="A32" s="7">
        <v>24</v>
      </c>
      <c r="B32" s="8">
        <v>1333021</v>
      </c>
      <c r="C32" s="9" t="s">
        <v>42</v>
      </c>
      <c r="D32" s="38" t="str">
        <f t="shared" si="0"/>
        <v>K</v>
      </c>
      <c r="E32" s="38">
        <f t="shared" si="1"/>
        <v>0</v>
      </c>
      <c r="F32" s="31">
        <v>14</v>
      </c>
      <c r="G32" s="31">
        <f t="shared" si="6"/>
        <v>70</v>
      </c>
      <c r="H32" s="10"/>
      <c r="I32" s="10">
        <f t="shared" si="2"/>
        <v>0</v>
      </c>
      <c r="J32" s="10"/>
      <c r="K32" s="10">
        <f t="shared" si="3"/>
        <v>0</v>
      </c>
      <c r="L32" s="10"/>
      <c r="M32" s="10">
        <f t="shared" si="4"/>
        <v>0</v>
      </c>
      <c r="N32" s="37"/>
      <c r="O32" s="10">
        <f t="shared" si="5"/>
        <v>0</v>
      </c>
      <c r="P32" s="9" t="s">
        <v>143</v>
      </c>
    </row>
    <row r="33" spans="1:16">
      <c r="A33" s="7">
        <v>25</v>
      </c>
      <c r="B33" s="8">
        <v>1333026</v>
      </c>
      <c r="C33" s="9" t="s">
        <v>43</v>
      </c>
      <c r="D33" s="38" t="str">
        <f t="shared" si="0"/>
        <v>K</v>
      </c>
      <c r="E33" s="38">
        <f t="shared" si="1"/>
        <v>0</v>
      </c>
      <c r="F33" s="31">
        <v>14</v>
      </c>
      <c r="G33" s="31">
        <f t="shared" si="6"/>
        <v>70</v>
      </c>
      <c r="H33" s="10"/>
      <c r="I33" s="10">
        <f t="shared" si="2"/>
        <v>0</v>
      </c>
      <c r="J33" s="10"/>
      <c r="K33" s="10">
        <f t="shared" si="3"/>
        <v>0</v>
      </c>
      <c r="L33" s="10"/>
      <c r="M33" s="10">
        <f t="shared" si="4"/>
        <v>0</v>
      </c>
      <c r="N33" s="37"/>
      <c r="O33" s="10">
        <f t="shared" si="5"/>
        <v>0</v>
      </c>
      <c r="P33" s="9" t="s">
        <v>143</v>
      </c>
    </row>
    <row r="34" spans="1:16">
      <c r="A34" s="7">
        <v>26</v>
      </c>
      <c r="B34" s="8">
        <v>1333019</v>
      </c>
      <c r="C34" s="9" t="s">
        <v>44</v>
      </c>
      <c r="D34" s="8" t="str">
        <f t="shared" si="0"/>
        <v>C</v>
      </c>
      <c r="E34" s="8">
        <f t="shared" si="1"/>
        <v>63.5</v>
      </c>
      <c r="F34" s="10">
        <v>16</v>
      </c>
      <c r="G34" s="10">
        <f t="shared" si="6"/>
        <v>80</v>
      </c>
      <c r="H34" s="10">
        <v>80</v>
      </c>
      <c r="I34" s="10">
        <f t="shared" si="2"/>
        <v>8</v>
      </c>
      <c r="J34" s="10">
        <v>30</v>
      </c>
      <c r="K34" s="10">
        <f t="shared" si="3"/>
        <v>6</v>
      </c>
      <c r="L34" s="10">
        <v>85</v>
      </c>
      <c r="M34" s="10">
        <f t="shared" si="4"/>
        <v>25.5</v>
      </c>
      <c r="N34" s="10">
        <v>60</v>
      </c>
      <c r="O34" s="10">
        <f t="shared" si="5"/>
        <v>24</v>
      </c>
      <c r="P34" s="9"/>
    </row>
    <row r="35" spans="1:16">
      <c r="A35" s="7">
        <v>27</v>
      </c>
      <c r="B35" s="8">
        <v>1333027</v>
      </c>
      <c r="C35" s="9" t="s">
        <v>45</v>
      </c>
      <c r="D35" s="8" t="str">
        <f t="shared" si="0"/>
        <v>B</v>
      </c>
      <c r="E35" s="8">
        <f t="shared" si="1"/>
        <v>66</v>
      </c>
      <c r="F35" s="10">
        <v>18</v>
      </c>
      <c r="G35" s="10">
        <f t="shared" si="6"/>
        <v>90</v>
      </c>
      <c r="H35" s="10">
        <v>80</v>
      </c>
      <c r="I35" s="10">
        <f t="shared" si="2"/>
        <v>8</v>
      </c>
      <c r="J35" s="10">
        <v>70</v>
      </c>
      <c r="K35" s="10">
        <f t="shared" si="3"/>
        <v>14</v>
      </c>
      <c r="L35" s="10">
        <v>80</v>
      </c>
      <c r="M35" s="10">
        <f t="shared" si="4"/>
        <v>24</v>
      </c>
      <c r="N35" s="37">
        <v>50</v>
      </c>
      <c r="O35" s="10">
        <f t="shared" si="5"/>
        <v>20</v>
      </c>
      <c r="P35" s="9" t="s">
        <v>144</v>
      </c>
    </row>
    <row r="36" spans="1:16">
      <c r="A36" s="7">
        <v>28</v>
      </c>
      <c r="B36" s="8">
        <v>1333102</v>
      </c>
      <c r="C36" s="9" t="s">
        <v>46</v>
      </c>
      <c r="D36" s="38" t="str">
        <f t="shared" si="0"/>
        <v>K</v>
      </c>
      <c r="E36" s="38">
        <f t="shared" si="1"/>
        <v>0</v>
      </c>
      <c r="F36" s="31">
        <v>0</v>
      </c>
      <c r="G36" s="31">
        <f t="shared" si="6"/>
        <v>0</v>
      </c>
      <c r="H36" s="10"/>
      <c r="I36" s="10">
        <f t="shared" si="2"/>
        <v>0</v>
      </c>
      <c r="J36" s="10"/>
      <c r="K36" s="10">
        <f t="shared" si="3"/>
        <v>0</v>
      </c>
      <c r="L36" s="10"/>
      <c r="M36" s="10">
        <f t="shared" si="4"/>
        <v>0</v>
      </c>
      <c r="N36" s="10"/>
      <c r="O36" s="10">
        <f t="shared" si="5"/>
        <v>0</v>
      </c>
      <c r="P36" s="9" t="s">
        <v>150</v>
      </c>
    </row>
    <row r="37" spans="1:16">
      <c r="A37" s="7">
        <v>29</v>
      </c>
      <c r="B37" s="8">
        <v>1333010</v>
      </c>
      <c r="C37" s="9" t="s">
        <v>47</v>
      </c>
      <c r="D37" s="8" t="str">
        <f t="shared" si="0"/>
        <v>D</v>
      </c>
      <c r="E37" s="8">
        <f t="shared" si="1"/>
        <v>47.4</v>
      </c>
      <c r="F37" s="10">
        <v>18</v>
      </c>
      <c r="G37" s="10">
        <f t="shared" si="6"/>
        <v>90</v>
      </c>
      <c r="H37" s="10"/>
      <c r="I37" s="10">
        <f t="shared" si="2"/>
        <v>0</v>
      </c>
      <c r="J37" s="10"/>
      <c r="K37" s="10">
        <f t="shared" si="3"/>
        <v>0</v>
      </c>
      <c r="L37" s="10">
        <v>70</v>
      </c>
      <c r="M37" s="10">
        <f t="shared" si="4"/>
        <v>21</v>
      </c>
      <c r="N37" s="10">
        <v>66</v>
      </c>
      <c r="O37" s="10">
        <f t="shared" si="5"/>
        <v>26.4</v>
      </c>
      <c r="P37" s="9" t="s">
        <v>141</v>
      </c>
    </row>
    <row r="38" spans="1:16">
      <c r="A38" s="7">
        <v>30</v>
      </c>
      <c r="B38" s="8">
        <v>1333012</v>
      </c>
      <c r="C38" s="9" t="s">
        <v>48</v>
      </c>
      <c r="D38" s="38" t="str">
        <f t="shared" si="0"/>
        <v>K</v>
      </c>
      <c r="E38" s="38">
        <f t="shared" si="1"/>
        <v>0</v>
      </c>
      <c r="F38" s="31">
        <v>0</v>
      </c>
      <c r="G38" s="31">
        <f t="shared" si="6"/>
        <v>0</v>
      </c>
      <c r="H38" s="10"/>
      <c r="I38" s="10">
        <f t="shared" si="2"/>
        <v>0</v>
      </c>
      <c r="J38" s="10"/>
      <c r="K38" s="10">
        <f t="shared" si="3"/>
        <v>0</v>
      </c>
      <c r="L38" s="10"/>
      <c r="M38" s="10">
        <f t="shared" si="4"/>
        <v>0</v>
      </c>
      <c r="N38" s="10"/>
      <c r="O38" s="10">
        <f t="shared" si="5"/>
        <v>0</v>
      </c>
      <c r="P38" s="9" t="s">
        <v>148</v>
      </c>
    </row>
    <row r="39" spans="1:16">
      <c r="A39" s="7">
        <v>31</v>
      </c>
      <c r="B39" s="8">
        <v>1233005</v>
      </c>
      <c r="C39" s="9" t="s">
        <v>93</v>
      </c>
      <c r="D39" s="8" t="str">
        <f t="shared" ref="D39" si="7">IF(E39&gt;=80,"A",IF(E39&gt;=66,"B", IF(E39&gt;=55,"C",IF(E39&gt;=45,"D","K"))))</f>
        <v>B</v>
      </c>
      <c r="E39" s="8">
        <f t="shared" ref="E39" si="8">I39+K39+M39+O39</f>
        <v>70</v>
      </c>
      <c r="F39" s="10">
        <v>18</v>
      </c>
      <c r="G39" s="10">
        <f t="shared" si="6"/>
        <v>90</v>
      </c>
      <c r="H39" s="10"/>
      <c r="I39" s="10">
        <f t="shared" ref="I39" si="9">(H39)*10/100</f>
        <v>0</v>
      </c>
      <c r="J39" s="10">
        <v>70</v>
      </c>
      <c r="K39" s="10">
        <f t="shared" ref="K39" si="10">(J39)*20/100</f>
        <v>14</v>
      </c>
      <c r="L39" s="10">
        <v>80</v>
      </c>
      <c r="M39" s="10">
        <f t="shared" ref="M39" si="11">L39*30/100</f>
        <v>24</v>
      </c>
      <c r="N39" s="10">
        <v>80</v>
      </c>
      <c r="O39" s="10">
        <f t="shared" ref="O39" si="12">N39*40/100</f>
        <v>32</v>
      </c>
      <c r="P39" s="9" t="s">
        <v>10</v>
      </c>
    </row>
    <row r="41" spans="1:16">
      <c r="A41" s="40" t="s">
        <v>156</v>
      </c>
      <c r="B41" s="40"/>
      <c r="C41" s="41" t="s">
        <v>157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>
      <c r="A42" s="40"/>
      <c r="B42" s="40"/>
      <c r="C42" s="41" t="s">
        <v>162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4" spans="1:16">
      <c r="A44" s="1" t="s">
        <v>0</v>
      </c>
      <c r="B44" s="1"/>
      <c r="C44" s="1" t="s">
        <v>75</v>
      </c>
      <c r="D44" s="1"/>
    </row>
    <row r="45" spans="1:16">
      <c r="A45" s="1" t="s">
        <v>1</v>
      </c>
      <c r="B45" s="1"/>
      <c r="C45" s="1" t="s">
        <v>2</v>
      </c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6">
      <c r="A46" s="1" t="s">
        <v>3</v>
      </c>
      <c r="B46" s="1"/>
      <c r="C46" s="1" t="s">
        <v>17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6">
      <c r="A47" s="1" t="s">
        <v>4</v>
      </c>
      <c r="B47" s="1"/>
      <c r="C47" s="1" t="s">
        <v>49</v>
      </c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>
      <c r="A48" s="1" t="s">
        <v>5</v>
      </c>
      <c r="B48" s="1"/>
      <c r="C48" s="1" t="s">
        <v>76</v>
      </c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6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6">
      <c r="A50" s="35" t="s">
        <v>6</v>
      </c>
      <c r="B50" s="35" t="s">
        <v>7</v>
      </c>
      <c r="C50" s="35" t="s">
        <v>8</v>
      </c>
      <c r="D50" s="5"/>
      <c r="E50" s="5"/>
      <c r="F50" s="36" t="s">
        <v>9</v>
      </c>
      <c r="G50" s="36"/>
      <c r="H50" s="33" t="s">
        <v>10</v>
      </c>
      <c r="I50" s="34"/>
      <c r="J50" s="33" t="s">
        <v>11</v>
      </c>
      <c r="K50" s="34"/>
      <c r="L50" s="35" t="s">
        <v>12</v>
      </c>
      <c r="M50" s="32">
        <v>0.3</v>
      </c>
      <c r="N50" s="35" t="s">
        <v>13</v>
      </c>
      <c r="O50" s="32">
        <v>0.4</v>
      </c>
      <c r="P50" s="35" t="s">
        <v>96</v>
      </c>
    </row>
    <row r="51" spans="1:16">
      <c r="A51" s="35"/>
      <c r="B51" s="35"/>
      <c r="C51" s="35"/>
      <c r="D51" s="12" t="s">
        <v>14</v>
      </c>
      <c r="E51" s="12" t="s">
        <v>15</v>
      </c>
      <c r="F51" s="12" t="s">
        <v>16</v>
      </c>
      <c r="G51" s="6">
        <v>0.75</v>
      </c>
      <c r="H51" s="12">
        <v>1</v>
      </c>
      <c r="I51" s="6">
        <v>0.1</v>
      </c>
      <c r="J51" s="12">
        <v>1</v>
      </c>
      <c r="K51" s="6">
        <v>0.2</v>
      </c>
      <c r="L51" s="35"/>
      <c r="M51" s="32"/>
      <c r="N51" s="35"/>
      <c r="O51" s="32"/>
      <c r="P51" s="35"/>
    </row>
    <row r="52" spans="1:16">
      <c r="A52" s="7">
        <v>1</v>
      </c>
      <c r="B52" s="8">
        <v>1313121</v>
      </c>
      <c r="C52" s="9" t="s">
        <v>50</v>
      </c>
      <c r="D52" s="8" t="str">
        <f t="shared" ref="D52:D75" si="13">IF(E52&gt;=80,"A",IF(E52&gt;=66,"B", IF(E52&gt;=55,"C",IF(E52&gt;=45,"D","K"))))</f>
        <v>A</v>
      </c>
      <c r="E52" s="10">
        <f t="shared" ref="E52:E75" si="14">I52+K52+M52+O52</f>
        <v>80</v>
      </c>
      <c r="F52" s="10">
        <v>20</v>
      </c>
      <c r="G52" s="10">
        <f>(F52/20)*100</f>
        <v>100</v>
      </c>
      <c r="H52" s="10"/>
      <c r="I52" s="10">
        <f t="shared" ref="I52:I75" si="15">(H52)*10/100</f>
        <v>0</v>
      </c>
      <c r="J52" s="10">
        <v>90</v>
      </c>
      <c r="K52" s="10">
        <f t="shared" ref="K52:K75" si="16">(J52)*20/100</f>
        <v>18</v>
      </c>
      <c r="L52" s="10">
        <v>80</v>
      </c>
      <c r="M52" s="10">
        <f t="shared" ref="M52:M75" si="17">L52*30/100</f>
        <v>24</v>
      </c>
      <c r="N52" s="10">
        <v>95</v>
      </c>
      <c r="O52" s="10">
        <f t="shared" ref="O52:O75" si="18">N52*40/100</f>
        <v>38</v>
      </c>
      <c r="P52" s="9" t="s">
        <v>10</v>
      </c>
    </row>
    <row r="53" spans="1:16">
      <c r="A53" s="7">
        <v>2</v>
      </c>
      <c r="B53" s="8">
        <v>1333037</v>
      </c>
      <c r="C53" s="9" t="s">
        <v>51</v>
      </c>
      <c r="D53" s="8" t="str">
        <f t="shared" si="13"/>
        <v>C</v>
      </c>
      <c r="E53" s="10">
        <f t="shared" si="14"/>
        <v>58.5</v>
      </c>
      <c r="F53" s="10">
        <v>20</v>
      </c>
      <c r="G53" s="10">
        <f>(F53/20)*100</f>
        <v>100</v>
      </c>
      <c r="H53" s="10">
        <v>80</v>
      </c>
      <c r="I53" s="10">
        <f t="shared" si="15"/>
        <v>8</v>
      </c>
      <c r="J53" s="10"/>
      <c r="K53" s="10">
        <f t="shared" si="16"/>
        <v>0</v>
      </c>
      <c r="L53" s="10">
        <v>75</v>
      </c>
      <c r="M53" s="10">
        <f t="shared" si="17"/>
        <v>22.5</v>
      </c>
      <c r="N53" s="10">
        <v>70</v>
      </c>
      <c r="O53" s="10">
        <f t="shared" si="18"/>
        <v>28</v>
      </c>
      <c r="P53" s="9" t="s">
        <v>11</v>
      </c>
    </row>
    <row r="54" spans="1:16">
      <c r="A54" s="7">
        <v>3</v>
      </c>
      <c r="B54" s="8">
        <v>1333038</v>
      </c>
      <c r="C54" s="9" t="s">
        <v>52</v>
      </c>
      <c r="D54" s="38" t="str">
        <f t="shared" si="13"/>
        <v>C</v>
      </c>
      <c r="E54" s="39">
        <f t="shared" si="14"/>
        <v>57</v>
      </c>
      <c r="F54" s="31">
        <v>14</v>
      </c>
      <c r="G54" s="31">
        <f t="shared" ref="G54:G75" si="19">(F54/20)*100</f>
        <v>70</v>
      </c>
      <c r="H54" s="10"/>
      <c r="I54" s="10">
        <f t="shared" si="15"/>
        <v>0</v>
      </c>
      <c r="J54" s="10"/>
      <c r="K54" s="10">
        <f t="shared" si="16"/>
        <v>0</v>
      </c>
      <c r="L54" s="10">
        <v>90</v>
      </c>
      <c r="M54" s="10">
        <f t="shared" si="17"/>
        <v>27</v>
      </c>
      <c r="N54" s="10">
        <v>75</v>
      </c>
      <c r="O54" s="10">
        <f t="shared" si="18"/>
        <v>30</v>
      </c>
      <c r="P54" s="9" t="s">
        <v>152</v>
      </c>
    </row>
    <row r="55" spans="1:16">
      <c r="A55" s="7">
        <v>4</v>
      </c>
      <c r="B55" s="8">
        <v>1333039</v>
      </c>
      <c r="C55" s="9" t="s">
        <v>53</v>
      </c>
      <c r="D55" s="8" t="str">
        <f t="shared" si="13"/>
        <v>A</v>
      </c>
      <c r="E55" s="10">
        <f t="shared" si="14"/>
        <v>87.4</v>
      </c>
      <c r="F55" s="10">
        <v>16</v>
      </c>
      <c r="G55" s="10">
        <f t="shared" si="19"/>
        <v>80</v>
      </c>
      <c r="H55" s="10">
        <v>80</v>
      </c>
      <c r="I55" s="10">
        <f t="shared" si="15"/>
        <v>8</v>
      </c>
      <c r="J55" s="10">
        <v>90</v>
      </c>
      <c r="K55" s="10">
        <f t="shared" si="16"/>
        <v>18</v>
      </c>
      <c r="L55" s="10">
        <v>78</v>
      </c>
      <c r="M55" s="10">
        <f t="shared" si="17"/>
        <v>23.4</v>
      </c>
      <c r="N55" s="10">
        <v>95</v>
      </c>
      <c r="O55" s="10">
        <f t="shared" si="18"/>
        <v>38</v>
      </c>
      <c r="P55" s="9"/>
    </row>
    <row r="56" spans="1:16">
      <c r="A56" s="7">
        <v>5</v>
      </c>
      <c r="B56" s="8">
        <v>1333040</v>
      </c>
      <c r="C56" s="9" t="s">
        <v>54</v>
      </c>
      <c r="D56" s="8" t="str">
        <f t="shared" si="13"/>
        <v>A</v>
      </c>
      <c r="E56" s="10">
        <f t="shared" si="14"/>
        <v>87.6</v>
      </c>
      <c r="F56" s="10">
        <v>20</v>
      </c>
      <c r="G56" s="10">
        <f t="shared" si="19"/>
        <v>100</v>
      </c>
      <c r="H56" s="10">
        <v>80</v>
      </c>
      <c r="I56" s="10">
        <f t="shared" si="15"/>
        <v>8</v>
      </c>
      <c r="J56" s="10">
        <v>78</v>
      </c>
      <c r="K56" s="10">
        <f t="shared" si="16"/>
        <v>15.6</v>
      </c>
      <c r="L56" s="10">
        <v>80</v>
      </c>
      <c r="M56" s="10">
        <f t="shared" si="17"/>
        <v>24</v>
      </c>
      <c r="N56" s="10">
        <v>100</v>
      </c>
      <c r="O56" s="10">
        <f t="shared" si="18"/>
        <v>40</v>
      </c>
      <c r="P56" s="9"/>
    </row>
    <row r="57" spans="1:16">
      <c r="A57" s="7">
        <v>6</v>
      </c>
      <c r="B57" s="8">
        <v>1333041</v>
      </c>
      <c r="C57" s="9" t="s">
        <v>55</v>
      </c>
      <c r="D57" s="8" t="str">
        <f t="shared" si="13"/>
        <v>K</v>
      </c>
      <c r="E57" s="10">
        <f t="shared" si="14"/>
        <v>0</v>
      </c>
      <c r="F57" s="10">
        <v>18</v>
      </c>
      <c r="G57" s="10">
        <f t="shared" si="19"/>
        <v>90</v>
      </c>
      <c r="H57" s="10"/>
      <c r="I57" s="10">
        <f t="shared" si="15"/>
        <v>0</v>
      </c>
      <c r="J57" s="10"/>
      <c r="K57" s="10">
        <f t="shared" si="16"/>
        <v>0</v>
      </c>
      <c r="L57" s="10"/>
      <c r="M57" s="10">
        <f t="shared" si="17"/>
        <v>0</v>
      </c>
      <c r="N57" s="10"/>
      <c r="O57" s="10">
        <f t="shared" si="18"/>
        <v>0</v>
      </c>
      <c r="P57" s="9" t="s">
        <v>145</v>
      </c>
    </row>
    <row r="58" spans="1:16">
      <c r="A58" s="7">
        <v>7</v>
      </c>
      <c r="B58" s="8">
        <v>1333042</v>
      </c>
      <c r="C58" s="9" t="s">
        <v>56</v>
      </c>
      <c r="D58" s="8" t="str">
        <f t="shared" si="13"/>
        <v>A</v>
      </c>
      <c r="E58" s="10">
        <f t="shared" si="14"/>
        <v>83.6</v>
      </c>
      <c r="F58" s="10">
        <v>20</v>
      </c>
      <c r="G58" s="10">
        <f t="shared" si="19"/>
        <v>100</v>
      </c>
      <c r="H58" s="10">
        <v>80</v>
      </c>
      <c r="I58" s="10">
        <f t="shared" si="15"/>
        <v>8</v>
      </c>
      <c r="J58" s="10">
        <v>78</v>
      </c>
      <c r="K58" s="10">
        <f t="shared" si="16"/>
        <v>15.6</v>
      </c>
      <c r="L58" s="10">
        <v>80</v>
      </c>
      <c r="M58" s="10">
        <f t="shared" si="17"/>
        <v>24</v>
      </c>
      <c r="N58" s="10">
        <v>90</v>
      </c>
      <c r="O58" s="10">
        <f t="shared" si="18"/>
        <v>36</v>
      </c>
      <c r="P58" s="9"/>
    </row>
    <row r="59" spans="1:16">
      <c r="A59" s="7">
        <v>8</v>
      </c>
      <c r="B59" s="8">
        <v>1333043</v>
      </c>
      <c r="C59" s="9" t="s">
        <v>57</v>
      </c>
      <c r="D59" s="8" t="str">
        <f t="shared" si="13"/>
        <v>A</v>
      </c>
      <c r="E59" s="10">
        <f t="shared" si="14"/>
        <v>82.5</v>
      </c>
      <c r="F59" s="10">
        <v>20</v>
      </c>
      <c r="G59" s="10">
        <f t="shared" si="19"/>
        <v>100</v>
      </c>
      <c r="H59" s="10">
        <v>80</v>
      </c>
      <c r="I59" s="10">
        <f t="shared" si="15"/>
        <v>8</v>
      </c>
      <c r="J59" s="10">
        <v>80</v>
      </c>
      <c r="K59" s="10">
        <f t="shared" si="16"/>
        <v>16</v>
      </c>
      <c r="L59" s="10">
        <v>75</v>
      </c>
      <c r="M59" s="10">
        <f t="shared" si="17"/>
        <v>22.5</v>
      </c>
      <c r="N59" s="10">
        <v>90</v>
      </c>
      <c r="O59" s="10">
        <f t="shared" si="18"/>
        <v>36</v>
      </c>
      <c r="P59" s="9"/>
    </row>
    <row r="60" spans="1:16">
      <c r="A60" s="7">
        <v>9</v>
      </c>
      <c r="B60" s="8">
        <v>1333044</v>
      </c>
      <c r="C60" s="9" t="s">
        <v>58</v>
      </c>
      <c r="D60" s="8" t="str">
        <f t="shared" si="13"/>
        <v>A</v>
      </c>
      <c r="E60" s="10">
        <f t="shared" si="14"/>
        <v>91.5</v>
      </c>
      <c r="F60" s="10">
        <v>20</v>
      </c>
      <c r="G60" s="10">
        <f t="shared" si="19"/>
        <v>100</v>
      </c>
      <c r="H60" s="10">
        <v>80</v>
      </c>
      <c r="I60" s="10">
        <f t="shared" si="15"/>
        <v>8</v>
      </c>
      <c r="J60" s="10">
        <v>90</v>
      </c>
      <c r="K60" s="10">
        <f t="shared" si="16"/>
        <v>18</v>
      </c>
      <c r="L60" s="10">
        <v>85</v>
      </c>
      <c r="M60" s="10">
        <f t="shared" si="17"/>
        <v>25.5</v>
      </c>
      <c r="N60" s="10">
        <v>100</v>
      </c>
      <c r="O60" s="10">
        <f t="shared" si="18"/>
        <v>40</v>
      </c>
      <c r="P60" s="9"/>
    </row>
    <row r="61" spans="1:16">
      <c r="A61" s="7">
        <v>10</v>
      </c>
      <c r="B61" s="8">
        <v>1333046</v>
      </c>
      <c r="C61" s="9" t="s">
        <v>59</v>
      </c>
      <c r="D61" s="8" t="str">
        <f t="shared" si="13"/>
        <v>A</v>
      </c>
      <c r="E61" s="10">
        <f t="shared" si="14"/>
        <v>81</v>
      </c>
      <c r="F61" s="10">
        <v>20</v>
      </c>
      <c r="G61" s="10">
        <f t="shared" si="19"/>
        <v>100</v>
      </c>
      <c r="H61" s="10"/>
      <c r="I61" s="10">
        <f t="shared" si="15"/>
        <v>0</v>
      </c>
      <c r="J61" s="10">
        <v>80</v>
      </c>
      <c r="K61" s="10">
        <f t="shared" si="16"/>
        <v>16</v>
      </c>
      <c r="L61" s="10">
        <v>90</v>
      </c>
      <c r="M61" s="10">
        <f t="shared" si="17"/>
        <v>27</v>
      </c>
      <c r="N61" s="10">
        <v>95</v>
      </c>
      <c r="O61" s="10">
        <f t="shared" si="18"/>
        <v>38</v>
      </c>
      <c r="P61" s="9" t="s">
        <v>10</v>
      </c>
    </row>
    <row r="62" spans="1:16">
      <c r="A62" s="7">
        <v>11</v>
      </c>
      <c r="B62" s="8">
        <v>1333047</v>
      </c>
      <c r="C62" s="9" t="s">
        <v>60</v>
      </c>
      <c r="D62" s="8" t="str">
        <f t="shared" si="13"/>
        <v>B</v>
      </c>
      <c r="E62" s="10">
        <f t="shared" si="14"/>
        <v>69.7</v>
      </c>
      <c r="F62" s="10">
        <v>20</v>
      </c>
      <c r="G62" s="10">
        <f t="shared" si="19"/>
        <v>100</v>
      </c>
      <c r="H62" s="10"/>
      <c r="I62" s="10">
        <f t="shared" si="15"/>
        <v>0</v>
      </c>
      <c r="J62" s="10">
        <v>80</v>
      </c>
      <c r="K62" s="10">
        <f t="shared" si="16"/>
        <v>16</v>
      </c>
      <c r="L62" s="10">
        <v>75</v>
      </c>
      <c r="M62" s="10">
        <f t="shared" si="17"/>
        <v>22.5</v>
      </c>
      <c r="N62" s="10">
        <v>78</v>
      </c>
      <c r="O62" s="10">
        <f t="shared" si="18"/>
        <v>31.2</v>
      </c>
      <c r="P62" s="9" t="s">
        <v>10</v>
      </c>
    </row>
    <row r="63" spans="1:16">
      <c r="A63" s="7">
        <v>12</v>
      </c>
      <c r="B63" s="8">
        <v>1333051</v>
      </c>
      <c r="C63" s="9" t="s">
        <v>61</v>
      </c>
      <c r="D63" s="8" t="str">
        <f t="shared" si="13"/>
        <v>A</v>
      </c>
      <c r="E63" s="10">
        <f t="shared" si="14"/>
        <v>81.2</v>
      </c>
      <c r="F63" s="10">
        <v>20</v>
      </c>
      <c r="G63" s="10">
        <f t="shared" si="19"/>
        <v>100</v>
      </c>
      <c r="H63" s="10">
        <v>80</v>
      </c>
      <c r="I63" s="10">
        <f t="shared" si="15"/>
        <v>8</v>
      </c>
      <c r="J63" s="10">
        <v>90</v>
      </c>
      <c r="K63" s="10">
        <f t="shared" si="16"/>
        <v>18</v>
      </c>
      <c r="L63" s="10">
        <v>80</v>
      </c>
      <c r="M63" s="10">
        <f t="shared" si="17"/>
        <v>24</v>
      </c>
      <c r="N63" s="10">
        <v>78</v>
      </c>
      <c r="O63" s="10">
        <f t="shared" si="18"/>
        <v>31.2</v>
      </c>
      <c r="P63" s="9"/>
    </row>
    <row r="64" spans="1:16">
      <c r="A64" s="7">
        <v>13</v>
      </c>
      <c r="B64" s="8">
        <v>1333053</v>
      </c>
      <c r="C64" s="9" t="s">
        <v>62</v>
      </c>
      <c r="D64" s="38" t="str">
        <f t="shared" si="13"/>
        <v>K</v>
      </c>
      <c r="E64" s="39">
        <f t="shared" si="14"/>
        <v>26.4</v>
      </c>
      <c r="F64" s="31">
        <v>12</v>
      </c>
      <c r="G64" s="31">
        <f t="shared" si="19"/>
        <v>60</v>
      </c>
      <c r="H64" s="10"/>
      <c r="I64" s="10">
        <f t="shared" si="15"/>
        <v>0</v>
      </c>
      <c r="J64" s="10"/>
      <c r="K64" s="10">
        <f t="shared" si="16"/>
        <v>0</v>
      </c>
      <c r="L64" s="10"/>
      <c r="M64" s="10">
        <f t="shared" si="17"/>
        <v>0</v>
      </c>
      <c r="N64" s="10">
        <v>66</v>
      </c>
      <c r="O64" s="10">
        <f t="shared" si="18"/>
        <v>26.4</v>
      </c>
      <c r="P64" s="9" t="s">
        <v>151</v>
      </c>
    </row>
    <row r="65" spans="1:18">
      <c r="A65" s="7">
        <v>14</v>
      </c>
      <c r="B65" s="8">
        <v>1333054</v>
      </c>
      <c r="C65" s="9" t="s">
        <v>63</v>
      </c>
      <c r="D65" s="38" t="str">
        <f t="shared" si="13"/>
        <v>A</v>
      </c>
      <c r="E65" s="39">
        <f t="shared" si="14"/>
        <v>81</v>
      </c>
      <c r="F65" s="31">
        <v>14</v>
      </c>
      <c r="G65" s="31">
        <f t="shared" si="19"/>
        <v>70</v>
      </c>
      <c r="H65" s="10">
        <v>80</v>
      </c>
      <c r="I65" s="10">
        <f t="shared" si="15"/>
        <v>8</v>
      </c>
      <c r="J65" s="10">
        <v>70</v>
      </c>
      <c r="K65" s="10">
        <f t="shared" si="16"/>
        <v>14</v>
      </c>
      <c r="L65" s="10">
        <v>90</v>
      </c>
      <c r="M65" s="10">
        <f t="shared" si="17"/>
        <v>27</v>
      </c>
      <c r="N65" s="10">
        <v>80</v>
      </c>
      <c r="O65" s="10">
        <f t="shared" si="18"/>
        <v>32</v>
      </c>
      <c r="P65" s="9" t="s">
        <v>150</v>
      </c>
    </row>
    <row r="66" spans="1:18">
      <c r="A66" s="7">
        <v>15</v>
      </c>
      <c r="B66" s="8">
        <v>1333057</v>
      </c>
      <c r="C66" s="9" t="s">
        <v>64</v>
      </c>
      <c r="D66" s="38" t="str">
        <f t="shared" si="13"/>
        <v>K</v>
      </c>
      <c r="E66" s="39">
        <f t="shared" si="14"/>
        <v>16</v>
      </c>
      <c r="F66" s="31">
        <v>14</v>
      </c>
      <c r="G66" s="31">
        <f t="shared" si="19"/>
        <v>70</v>
      </c>
      <c r="H66" s="10"/>
      <c r="I66" s="10">
        <f t="shared" si="15"/>
        <v>0</v>
      </c>
      <c r="J66" s="10">
        <v>80</v>
      </c>
      <c r="K66" s="10">
        <f t="shared" si="16"/>
        <v>16</v>
      </c>
      <c r="L66" s="10"/>
      <c r="M66" s="10">
        <f t="shared" si="17"/>
        <v>0</v>
      </c>
      <c r="N66" s="10"/>
      <c r="O66" s="10">
        <f t="shared" si="18"/>
        <v>0</v>
      </c>
      <c r="P66" s="9" t="s">
        <v>149</v>
      </c>
    </row>
    <row r="67" spans="1:18">
      <c r="A67" s="7">
        <v>16</v>
      </c>
      <c r="B67" s="8">
        <v>1333058</v>
      </c>
      <c r="C67" s="9" t="s">
        <v>65</v>
      </c>
      <c r="D67" s="8" t="str">
        <f t="shared" si="13"/>
        <v>B</v>
      </c>
      <c r="E67" s="10">
        <f t="shared" si="14"/>
        <v>78.099999999999994</v>
      </c>
      <c r="F67" s="10">
        <v>20</v>
      </c>
      <c r="G67" s="10">
        <f t="shared" si="19"/>
        <v>100</v>
      </c>
      <c r="H67" s="10">
        <v>80</v>
      </c>
      <c r="I67" s="10">
        <f t="shared" si="15"/>
        <v>8</v>
      </c>
      <c r="J67" s="10">
        <v>78</v>
      </c>
      <c r="K67" s="10">
        <f t="shared" si="16"/>
        <v>15.6</v>
      </c>
      <c r="L67" s="10">
        <v>75</v>
      </c>
      <c r="M67" s="10">
        <f t="shared" si="17"/>
        <v>22.5</v>
      </c>
      <c r="N67" s="10">
        <v>80</v>
      </c>
      <c r="O67" s="10">
        <f t="shared" si="18"/>
        <v>32</v>
      </c>
      <c r="P67" s="9"/>
    </row>
    <row r="68" spans="1:18">
      <c r="A68" s="7">
        <v>17</v>
      </c>
      <c r="B68" s="8">
        <v>1333060</v>
      </c>
      <c r="C68" s="9" t="s">
        <v>66</v>
      </c>
      <c r="D68" s="38" t="str">
        <f t="shared" si="13"/>
        <v>K</v>
      </c>
      <c r="E68" s="39">
        <f t="shared" si="14"/>
        <v>0</v>
      </c>
      <c r="F68" s="31">
        <v>6</v>
      </c>
      <c r="G68" s="31">
        <f t="shared" si="19"/>
        <v>30</v>
      </c>
      <c r="H68" s="10"/>
      <c r="I68" s="10">
        <f t="shared" si="15"/>
        <v>0</v>
      </c>
      <c r="J68" s="10"/>
      <c r="K68" s="10">
        <f t="shared" si="16"/>
        <v>0</v>
      </c>
      <c r="L68" s="10"/>
      <c r="M68" s="10">
        <f t="shared" si="17"/>
        <v>0</v>
      </c>
      <c r="N68" s="10"/>
      <c r="O68" s="10">
        <f t="shared" si="18"/>
        <v>0</v>
      </c>
      <c r="P68" s="9" t="s">
        <v>148</v>
      </c>
    </row>
    <row r="69" spans="1:18">
      <c r="A69" s="7">
        <v>18</v>
      </c>
      <c r="B69" s="8">
        <v>1333062</v>
      </c>
      <c r="C69" s="9" t="s">
        <v>67</v>
      </c>
      <c r="D69" s="8" t="str">
        <f t="shared" si="13"/>
        <v>B</v>
      </c>
      <c r="E69" s="10">
        <f t="shared" si="14"/>
        <v>75.599999999999994</v>
      </c>
      <c r="F69" s="10">
        <v>16</v>
      </c>
      <c r="G69" s="10">
        <f t="shared" si="19"/>
        <v>80</v>
      </c>
      <c r="H69" s="10">
        <v>80</v>
      </c>
      <c r="I69" s="10">
        <f t="shared" si="15"/>
        <v>8</v>
      </c>
      <c r="J69" s="10">
        <v>78</v>
      </c>
      <c r="K69" s="10">
        <f t="shared" si="16"/>
        <v>15.6</v>
      </c>
      <c r="L69" s="10">
        <v>80</v>
      </c>
      <c r="M69" s="10">
        <f t="shared" si="17"/>
        <v>24</v>
      </c>
      <c r="N69" s="10">
        <v>70</v>
      </c>
      <c r="O69" s="10">
        <f t="shared" si="18"/>
        <v>28</v>
      </c>
      <c r="P69" s="9"/>
    </row>
    <row r="70" spans="1:18">
      <c r="A70" s="7">
        <v>19</v>
      </c>
      <c r="B70" s="8">
        <v>1333063</v>
      </c>
      <c r="C70" s="9" t="s">
        <v>68</v>
      </c>
      <c r="D70" s="38" t="str">
        <f t="shared" si="13"/>
        <v>K</v>
      </c>
      <c r="E70" s="39">
        <f t="shared" si="14"/>
        <v>41.5</v>
      </c>
      <c r="F70" s="31">
        <v>14</v>
      </c>
      <c r="G70" s="31">
        <f t="shared" si="19"/>
        <v>70</v>
      </c>
      <c r="H70" s="10"/>
      <c r="I70" s="10">
        <f t="shared" si="15"/>
        <v>0</v>
      </c>
      <c r="J70" s="10">
        <v>80</v>
      </c>
      <c r="K70" s="10">
        <f t="shared" si="16"/>
        <v>16</v>
      </c>
      <c r="L70" s="10">
        <v>85</v>
      </c>
      <c r="M70" s="10">
        <f t="shared" si="17"/>
        <v>25.5</v>
      </c>
      <c r="N70" s="10"/>
      <c r="O70" s="10">
        <f t="shared" si="18"/>
        <v>0</v>
      </c>
      <c r="P70" s="9" t="s">
        <v>147</v>
      </c>
    </row>
    <row r="71" spans="1:18">
      <c r="A71" s="7">
        <v>20</v>
      </c>
      <c r="B71" s="8">
        <v>1333064</v>
      </c>
      <c r="C71" s="9" t="s">
        <v>69</v>
      </c>
      <c r="D71" s="8" t="str">
        <f t="shared" si="13"/>
        <v>A</v>
      </c>
      <c r="E71" s="10">
        <f t="shared" si="14"/>
        <v>85</v>
      </c>
      <c r="F71" s="10">
        <v>20</v>
      </c>
      <c r="G71" s="10">
        <f t="shared" si="19"/>
        <v>100</v>
      </c>
      <c r="H71" s="10">
        <v>80</v>
      </c>
      <c r="I71" s="10">
        <f t="shared" si="15"/>
        <v>8</v>
      </c>
      <c r="J71" s="10">
        <v>90</v>
      </c>
      <c r="K71" s="10">
        <f t="shared" si="16"/>
        <v>18</v>
      </c>
      <c r="L71" s="10">
        <v>70</v>
      </c>
      <c r="M71" s="10">
        <f t="shared" si="17"/>
        <v>21</v>
      </c>
      <c r="N71" s="10">
        <v>95</v>
      </c>
      <c r="O71" s="10">
        <f t="shared" si="18"/>
        <v>38</v>
      </c>
      <c r="P71" s="9"/>
    </row>
    <row r="72" spans="1:18">
      <c r="A72" s="7">
        <v>21</v>
      </c>
      <c r="B72" s="8">
        <v>1333065</v>
      </c>
      <c r="C72" s="9" t="s">
        <v>70</v>
      </c>
      <c r="D72" s="8" t="str">
        <f t="shared" si="13"/>
        <v>C</v>
      </c>
      <c r="E72" s="10">
        <f t="shared" si="14"/>
        <v>60</v>
      </c>
      <c r="F72" s="10">
        <v>20</v>
      </c>
      <c r="G72" s="10">
        <f t="shared" si="19"/>
        <v>100</v>
      </c>
      <c r="H72" s="10"/>
      <c r="I72" s="10">
        <f t="shared" si="15"/>
        <v>0</v>
      </c>
      <c r="J72" s="10"/>
      <c r="K72" s="10">
        <f t="shared" si="16"/>
        <v>0</v>
      </c>
      <c r="L72" s="10">
        <v>80</v>
      </c>
      <c r="M72" s="10">
        <f t="shared" si="17"/>
        <v>24</v>
      </c>
      <c r="N72" s="10">
        <v>90</v>
      </c>
      <c r="O72" s="10">
        <f t="shared" si="18"/>
        <v>36</v>
      </c>
      <c r="P72" s="9" t="s">
        <v>141</v>
      </c>
    </row>
    <row r="73" spans="1:18">
      <c r="A73" s="7">
        <v>22</v>
      </c>
      <c r="B73" s="8">
        <v>1333070</v>
      </c>
      <c r="C73" s="9" t="s">
        <v>71</v>
      </c>
      <c r="D73" s="38" t="str">
        <f t="shared" si="13"/>
        <v>D</v>
      </c>
      <c r="E73" s="39">
        <f t="shared" si="14"/>
        <v>49.1</v>
      </c>
      <c r="F73" s="31">
        <v>14</v>
      </c>
      <c r="G73" s="31">
        <f t="shared" si="19"/>
        <v>70</v>
      </c>
      <c r="H73" s="10">
        <v>80</v>
      </c>
      <c r="I73" s="10">
        <f t="shared" si="15"/>
        <v>8</v>
      </c>
      <c r="J73" s="10">
        <v>78</v>
      </c>
      <c r="K73" s="10">
        <f t="shared" si="16"/>
        <v>15.6</v>
      </c>
      <c r="L73" s="10">
        <v>85</v>
      </c>
      <c r="M73" s="10">
        <f t="shared" si="17"/>
        <v>25.5</v>
      </c>
      <c r="N73" s="37"/>
      <c r="O73" s="10">
        <f t="shared" si="18"/>
        <v>0</v>
      </c>
      <c r="P73" s="9" t="s">
        <v>146</v>
      </c>
    </row>
    <row r="74" spans="1:18">
      <c r="A74" s="7">
        <v>23</v>
      </c>
      <c r="B74" s="8" t="s">
        <v>72</v>
      </c>
      <c r="C74" s="9" t="s">
        <v>73</v>
      </c>
      <c r="D74" s="38" t="str">
        <f t="shared" si="13"/>
        <v>K</v>
      </c>
      <c r="E74" s="39">
        <f t="shared" si="14"/>
        <v>0</v>
      </c>
      <c r="F74" s="31">
        <v>14</v>
      </c>
      <c r="G74" s="31">
        <f t="shared" si="19"/>
        <v>70</v>
      </c>
      <c r="H74" s="10"/>
      <c r="I74" s="10">
        <f t="shared" si="15"/>
        <v>0</v>
      </c>
      <c r="J74" s="10"/>
      <c r="K74" s="10">
        <f t="shared" si="16"/>
        <v>0</v>
      </c>
      <c r="L74" s="10"/>
      <c r="M74" s="10">
        <f t="shared" si="17"/>
        <v>0</v>
      </c>
      <c r="N74" s="10"/>
      <c r="O74" s="10">
        <f t="shared" si="18"/>
        <v>0</v>
      </c>
      <c r="P74" s="9" t="s">
        <v>9</v>
      </c>
    </row>
    <row r="75" spans="1:18">
      <c r="A75" s="7">
        <v>24</v>
      </c>
      <c r="B75" s="8">
        <v>1333074</v>
      </c>
      <c r="C75" s="9" t="s">
        <v>74</v>
      </c>
      <c r="D75" s="8" t="str">
        <f t="shared" si="13"/>
        <v>B</v>
      </c>
      <c r="E75" s="10">
        <f t="shared" si="14"/>
        <v>71</v>
      </c>
      <c r="F75" s="10">
        <v>20</v>
      </c>
      <c r="G75" s="10">
        <f t="shared" si="19"/>
        <v>100</v>
      </c>
      <c r="H75" s="10"/>
      <c r="I75" s="10">
        <f t="shared" si="15"/>
        <v>0</v>
      </c>
      <c r="J75" s="10">
        <v>90</v>
      </c>
      <c r="K75" s="10">
        <f t="shared" si="16"/>
        <v>18</v>
      </c>
      <c r="L75" s="10">
        <v>70</v>
      </c>
      <c r="M75" s="10">
        <f t="shared" si="17"/>
        <v>21</v>
      </c>
      <c r="N75" s="10">
        <v>80</v>
      </c>
      <c r="O75" s="10">
        <f t="shared" si="18"/>
        <v>32</v>
      </c>
      <c r="P75" s="9" t="s">
        <v>10</v>
      </c>
    </row>
    <row r="76" spans="1:18">
      <c r="Q76" s="3"/>
      <c r="R76" s="3"/>
    </row>
    <row r="77" spans="1:18">
      <c r="A77" s="40" t="s">
        <v>156</v>
      </c>
      <c r="B77" s="40"/>
      <c r="C77" s="41" t="s">
        <v>157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3"/>
      <c r="R77" s="3"/>
    </row>
    <row r="78" spans="1:18">
      <c r="A78" s="40"/>
      <c r="B78" s="40"/>
      <c r="C78" s="41" t="s">
        <v>162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3"/>
      <c r="R78" s="3"/>
    </row>
    <row r="79" spans="1:18">
      <c r="Q79" s="3"/>
      <c r="R79" s="3"/>
    </row>
    <row r="80" spans="1:18">
      <c r="A80" s="1" t="s">
        <v>0</v>
      </c>
      <c r="B80" s="1"/>
      <c r="C80" s="1" t="s">
        <v>77</v>
      </c>
      <c r="D80" s="1"/>
      <c r="Q80" s="3"/>
      <c r="R80" s="3"/>
    </row>
    <row r="81" spans="1:16">
      <c r="A81" s="1" t="s">
        <v>1</v>
      </c>
      <c r="B81" s="1"/>
      <c r="C81" s="1" t="s">
        <v>2</v>
      </c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6">
      <c r="A82" s="1" t="s">
        <v>3</v>
      </c>
      <c r="B82" s="1"/>
      <c r="C82" s="1" t="s">
        <v>17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6">
      <c r="A83" s="1" t="s">
        <v>4</v>
      </c>
      <c r="B83" s="1"/>
      <c r="C83" s="1" t="s">
        <v>78</v>
      </c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6">
      <c r="A84" s="1" t="s">
        <v>5</v>
      </c>
      <c r="B84" s="1"/>
      <c r="C84" s="1" t="s">
        <v>76</v>
      </c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6">
      <c r="A85" s="3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6">
      <c r="A86" s="35" t="s">
        <v>6</v>
      </c>
      <c r="B86" s="35" t="s">
        <v>7</v>
      </c>
      <c r="C86" s="35" t="s">
        <v>8</v>
      </c>
      <c r="D86" s="5"/>
      <c r="E86" s="5"/>
      <c r="F86" s="36" t="s">
        <v>9</v>
      </c>
      <c r="G86" s="36"/>
      <c r="H86" s="33" t="s">
        <v>10</v>
      </c>
      <c r="I86" s="34"/>
      <c r="J86" s="33" t="s">
        <v>11</v>
      </c>
      <c r="K86" s="34"/>
      <c r="L86" s="35" t="s">
        <v>12</v>
      </c>
      <c r="M86" s="32">
        <v>0.3</v>
      </c>
      <c r="N86" s="35" t="s">
        <v>13</v>
      </c>
      <c r="O86" s="32">
        <v>0.4</v>
      </c>
      <c r="P86" s="35" t="s">
        <v>96</v>
      </c>
    </row>
    <row r="87" spans="1:16">
      <c r="A87" s="35"/>
      <c r="B87" s="35"/>
      <c r="C87" s="35"/>
      <c r="D87" s="13" t="s">
        <v>14</v>
      </c>
      <c r="E87" s="13" t="s">
        <v>15</v>
      </c>
      <c r="F87" s="13" t="s">
        <v>16</v>
      </c>
      <c r="G87" s="6">
        <v>0.75</v>
      </c>
      <c r="H87" s="13">
        <v>1</v>
      </c>
      <c r="I87" s="6">
        <v>0.1</v>
      </c>
      <c r="J87" s="13">
        <v>1</v>
      </c>
      <c r="K87" s="6">
        <v>0.2</v>
      </c>
      <c r="L87" s="35"/>
      <c r="M87" s="32"/>
      <c r="N87" s="35"/>
      <c r="O87" s="32"/>
      <c r="P87" s="35"/>
    </row>
    <row r="88" spans="1:16">
      <c r="A88" s="7">
        <v>1</v>
      </c>
      <c r="B88" s="8">
        <v>1313109</v>
      </c>
      <c r="C88" s="15" t="s">
        <v>79</v>
      </c>
      <c r="D88" s="8" t="str">
        <f t="shared" ref="D88:D89" si="20">IF(E88&gt;=80,"A",IF(E88&gt;=66,"B", IF(E88&gt;=55,"C",IF(E88&gt;=45,"D","K"))))</f>
        <v>A</v>
      </c>
      <c r="E88" s="10">
        <f t="shared" ref="E88:E89" si="21">I88+K88+M88+O88</f>
        <v>89.7</v>
      </c>
      <c r="F88" s="10">
        <v>21</v>
      </c>
      <c r="G88" s="10">
        <f>(F88/22)*100</f>
        <v>95.454545454545453</v>
      </c>
      <c r="H88" s="10">
        <v>80</v>
      </c>
      <c r="I88" s="10">
        <f t="shared" ref="I88:I89" si="22">(H88)*10/100</f>
        <v>8</v>
      </c>
      <c r="J88" s="10">
        <v>96</v>
      </c>
      <c r="K88" s="10">
        <f t="shared" ref="K88:K89" si="23">(J88)*20/100</f>
        <v>19.2</v>
      </c>
      <c r="L88" s="10">
        <v>95</v>
      </c>
      <c r="M88" s="10">
        <f t="shared" ref="M88:M89" si="24">L88*30/100</f>
        <v>28.5</v>
      </c>
      <c r="N88" s="10">
        <v>85</v>
      </c>
      <c r="O88" s="10">
        <f t="shared" ref="O88:O89" si="25">N88*40/100</f>
        <v>34</v>
      </c>
      <c r="P88" s="9"/>
    </row>
    <row r="89" spans="1:16">
      <c r="A89" s="10">
        <v>2</v>
      </c>
      <c r="B89" s="8">
        <v>1313111</v>
      </c>
      <c r="C89" s="15" t="s">
        <v>80</v>
      </c>
      <c r="D89" s="8" t="str">
        <f t="shared" si="20"/>
        <v>K</v>
      </c>
      <c r="E89" s="10">
        <f t="shared" si="21"/>
        <v>34</v>
      </c>
      <c r="F89" s="10">
        <v>21</v>
      </c>
      <c r="G89" s="10">
        <f t="shared" ref="G89:G102" si="26">(F89/22)*100</f>
        <v>95.454545454545453</v>
      </c>
      <c r="H89" s="10"/>
      <c r="I89" s="10">
        <f t="shared" si="22"/>
        <v>0</v>
      </c>
      <c r="J89" s="10">
        <v>70</v>
      </c>
      <c r="K89" s="10">
        <f t="shared" si="23"/>
        <v>14</v>
      </c>
      <c r="L89" s="10"/>
      <c r="M89" s="10">
        <f t="shared" si="24"/>
        <v>0</v>
      </c>
      <c r="N89" s="37">
        <v>50</v>
      </c>
      <c r="O89" s="10">
        <f t="shared" si="25"/>
        <v>20</v>
      </c>
      <c r="P89" s="9" t="s">
        <v>154</v>
      </c>
    </row>
    <row r="90" spans="1:16">
      <c r="A90" s="7">
        <v>3</v>
      </c>
      <c r="B90" s="8">
        <v>1313112</v>
      </c>
      <c r="C90" s="15" t="s">
        <v>81</v>
      </c>
      <c r="D90" s="8" t="str">
        <f t="shared" ref="D90:D100" si="27">IF(E90&gt;=80,"A",IF(E90&gt;=66,"B", IF(E90&gt;=55,"C",IF(E90&gt;=45,"D","K"))))</f>
        <v>A</v>
      </c>
      <c r="E90" s="10">
        <f t="shared" ref="E90:E100" si="28">I90+K90+M90+O90</f>
        <v>98</v>
      </c>
      <c r="F90" s="10">
        <v>21</v>
      </c>
      <c r="G90" s="10">
        <f t="shared" si="26"/>
        <v>95.454545454545453</v>
      </c>
      <c r="H90" s="10">
        <v>80</v>
      </c>
      <c r="I90" s="10">
        <f t="shared" ref="I90:I100" si="29">(H90)*10/100</f>
        <v>8</v>
      </c>
      <c r="J90" s="10">
        <v>100</v>
      </c>
      <c r="K90" s="10">
        <f t="shared" ref="K90:K100" si="30">(J90)*20/100</f>
        <v>20</v>
      </c>
      <c r="L90" s="10">
        <v>100</v>
      </c>
      <c r="M90" s="10">
        <f t="shared" ref="M90:M100" si="31">L90*30/100</f>
        <v>30</v>
      </c>
      <c r="N90" s="10">
        <v>100</v>
      </c>
      <c r="O90" s="10">
        <f t="shared" ref="O90:O100" si="32">N90*40/100</f>
        <v>40</v>
      </c>
      <c r="P90" s="9"/>
    </row>
    <row r="91" spans="1:16">
      <c r="A91" s="10">
        <v>4</v>
      </c>
      <c r="B91" s="8">
        <v>1313114</v>
      </c>
      <c r="C91" s="15" t="s">
        <v>82</v>
      </c>
      <c r="D91" s="8" t="str">
        <f t="shared" si="27"/>
        <v>B</v>
      </c>
      <c r="E91" s="10">
        <f t="shared" si="28"/>
        <v>71.2</v>
      </c>
      <c r="F91" s="10">
        <v>20</v>
      </c>
      <c r="G91" s="10">
        <f t="shared" si="26"/>
        <v>90.909090909090907</v>
      </c>
      <c r="H91" s="10"/>
      <c r="I91" s="10">
        <f t="shared" si="29"/>
        <v>0</v>
      </c>
      <c r="J91" s="10">
        <v>80</v>
      </c>
      <c r="K91" s="10">
        <f t="shared" si="30"/>
        <v>16</v>
      </c>
      <c r="L91" s="10">
        <v>80</v>
      </c>
      <c r="M91" s="10">
        <f t="shared" si="31"/>
        <v>24</v>
      </c>
      <c r="N91" s="10">
        <v>78</v>
      </c>
      <c r="O91" s="10">
        <f t="shared" si="32"/>
        <v>31.2</v>
      </c>
      <c r="P91" s="9"/>
    </row>
    <row r="92" spans="1:16">
      <c r="A92" s="7">
        <v>5</v>
      </c>
      <c r="B92" s="8">
        <v>1313115</v>
      </c>
      <c r="C92" s="15" t="s">
        <v>83</v>
      </c>
      <c r="D92" s="8" t="str">
        <f t="shared" si="27"/>
        <v>A</v>
      </c>
      <c r="E92" s="10">
        <f t="shared" si="28"/>
        <v>82.1</v>
      </c>
      <c r="F92" s="10">
        <v>22</v>
      </c>
      <c r="G92" s="10">
        <f t="shared" si="26"/>
        <v>100</v>
      </c>
      <c r="H92" s="10">
        <v>80</v>
      </c>
      <c r="I92" s="10">
        <f t="shared" si="29"/>
        <v>8</v>
      </c>
      <c r="J92" s="10">
        <v>78</v>
      </c>
      <c r="K92" s="10">
        <f t="shared" si="30"/>
        <v>15.6</v>
      </c>
      <c r="L92" s="10">
        <v>75</v>
      </c>
      <c r="M92" s="10">
        <f t="shared" si="31"/>
        <v>22.5</v>
      </c>
      <c r="N92" s="10">
        <v>90</v>
      </c>
      <c r="O92" s="10">
        <f t="shared" si="32"/>
        <v>36</v>
      </c>
      <c r="P92" s="9"/>
    </row>
    <row r="93" spans="1:16">
      <c r="A93" s="10">
        <v>6</v>
      </c>
      <c r="B93" s="8">
        <v>1313117</v>
      </c>
      <c r="C93" s="15" t="s">
        <v>84</v>
      </c>
      <c r="D93" s="8" t="str">
        <f t="shared" si="27"/>
        <v>A</v>
      </c>
      <c r="E93" s="10">
        <f t="shared" si="28"/>
        <v>88</v>
      </c>
      <c r="F93" s="10">
        <v>22</v>
      </c>
      <c r="G93" s="10">
        <f t="shared" si="26"/>
        <v>100</v>
      </c>
      <c r="H93" s="10">
        <v>80</v>
      </c>
      <c r="I93" s="10">
        <f t="shared" si="29"/>
        <v>8</v>
      </c>
      <c r="J93" s="10">
        <v>80</v>
      </c>
      <c r="K93" s="10">
        <f t="shared" si="30"/>
        <v>16</v>
      </c>
      <c r="L93" s="10">
        <v>80</v>
      </c>
      <c r="M93" s="10">
        <f t="shared" si="31"/>
        <v>24</v>
      </c>
      <c r="N93" s="10">
        <v>100</v>
      </c>
      <c r="O93" s="10">
        <f t="shared" si="32"/>
        <v>40</v>
      </c>
      <c r="P93" s="9"/>
    </row>
    <row r="94" spans="1:16">
      <c r="A94" s="7">
        <v>7</v>
      </c>
      <c r="B94" s="8">
        <v>1313119</v>
      </c>
      <c r="C94" s="15" t="s">
        <v>85</v>
      </c>
      <c r="D94" s="8" t="str">
        <f t="shared" si="27"/>
        <v>A</v>
      </c>
      <c r="E94" s="10">
        <f t="shared" si="28"/>
        <v>88</v>
      </c>
      <c r="F94" s="10">
        <v>20</v>
      </c>
      <c r="G94" s="10">
        <f t="shared" si="26"/>
        <v>90.909090909090907</v>
      </c>
      <c r="H94" s="10">
        <v>80</v>
      </c>
      <c r="I94" s="10">
        <f t="shared" si="29"/>
        <v>8</v>
      </c>
      <c r="J94" s="10">
        <v>100</v>
      </c>
      <c r="K94" s="10">
        <f t="shared" si="30"/>
        <v>20</v>
      </c>
      <c r="L94" s="10">
        <v>80</v>
      </c>
      <c r="M94" s="10">
        <f t="shared" si="31"/>
        <v>24</v>
      </c>
      <c r="N94" s="10">
        <v>90</v>
      </c>
      <c r="O94" s="10">
        <f t="shared" si="32"/>
        <v>36</v>
      </c>
      <c r="P94" s="9"/>
    </row>
    <row r="95" spans="1:16">
      <c r="A95" s="10">
        <v>8</v>
      </c>
      <c r="B95" s="8">
        <v>1313120</v>
      </c>
      <c r="C95" s="15" t="s">
        <v>137</v>
      </c>
      <c r="D95" s="8" t="str">
        <f t="shared" si="27"/>
        <v>A</v>
      </c>
      <c r="E95" s="10">
        <f t="shared" si="28"/>
        <v>83</v>
      </c>
      <c r="F95" s="10">
        <v>21</v>
      </c>
      <c r="G95" s="10">
        <f t="shared" si="26"/>
        <v>95.454545454545453</v>
      </c>
      <c r="H95" s="10">
        <v>80</v>
      </c>
      <c r="I95" s="10">
        <f t="shared" si="29"/>
        <v>8</v>
      </c>
      <c r="J95" s="10">
        <v>90</v>
      </c>
      <c r="K95" s="10">
        <f t="shared" si="30"/>
        <v>18</v>
      </c>
      <c r="L95" s="10">
        <v>70</v>
      </c>
      <c r="M95" s="10">
        <f t="shared" si="31"/>
        <v>21</v>
      </c>
      <c r="N95" s="10">
        <v>90</v>
      </c>
      <c r="O95" s="10">
        <f t="shared" si="32"/>
        <v>36</v>
      </c>
      <c r="P95" s="9"/>
    </row>
    <row r="96" spans="1:16">
      <c r="A96" s="7">
        <v>9</v>
      </c>
      <c r="B96" s="8">
        <v>1313123</v>
      </c>
      <c r="C96" s="15" t="s">
        <v>86</v>
      </c>
      <c r="D96" s="8" t="str">
        <f t="shared" si="27"/>
        <v>B</v>
      </c>
      <c r="E96" s="10">
        <f t="shared" si="28"/>
        <v>79.8</v>
      </c>
      <c r="F96" s="10">
        <v>21</v>
      </c>
      <c r="G96" s="10">
        <f t="shared" si="26"/>
        <v>95.454545454545453</v>
      </c>
      <c r="H96" s="10">
        <v>80</v>
      </c>
      <c r="I96" s="10">
        <f t="shared" si="29"/>
        <v>8</v>
      </c>
      <c r="J96" s="10">
        <v>90</v>
      </c>
      <c r="K96" s="10">
        <f t="shared" si="30"/>
        <v>18</v>
      </c>
      <c r="L96" s="10">
        <v>66</v>
      </c>
      <c r="M96" s="10">
        <f t="shared" si="31"/>
        <v>19.8</v>
      </c>
      <c r="N96" s="10">
        <v>85</v>
      </c>
      <c r="O96" s="10">
        <f t="shared" si="32"/>
        <v>34</v>
      </c>
      <c r="P96" s="9"/>
    </row>
    <row r="97" spans="1:16">
      <c r="A97" s="10">
        <v>10</v>
      </c>
      <c r="B97" s="8">
        <v>1313124</v>
      </c>
      <c r="C97" s="15" t="s">
        <v>87</v>
      </c>
      <c r="D97" s="38" t="str">
        <f t="shared" si="27"/>
        <v>D</v>
      </c>
      <c r="E97" s="39">
        <f t="shared" si="28"/>
        <v>46.8</v>
      </c>
      <c r="F97" s="31">
        <v>14</v>
      </c>
      <c r="G97" s="31">
        <f t="shared" si="26"/>
        <v>63.636363636363633</v>
      </c>
      <c r="H97" s="10"/>
      <c r="I97" s="10">
        <f t="shared" si="29"/>
        <v>0</v>
      </c>
      <c r="J97" s="10">
        <v>78</v>
      </c>
      <c r="K97" s="10">
        <f t="shared" si="30"/>
        <v>15.6</v>
      </c>
      <c r="L97" s="10"/>
      <c r="M97" s="10">
        <f t="shared" si="31"/>
        <v>0</v>
      </c>
      <c r="N97" s="10">
        <v>78</v>
      </c>
      <c r="O97" s="10">
        <f t="shared" si="32"/>
        <v>31.2</v>
      </c>
      <c r="P97" s="9" t="s">
        <v>155</v>
      </c>
    </row>
    <row r="98" spans="1:16">
      <c r="A98" s="7">
        <v>11</v>
      </c>
      <c r="B98" s="8">
        <v>1313125</v>
      </c>
      <c r="C98" s="15" t="s">
        <v>88</v>
      </c>
      <c r="D98" s="8" t="str">
        <f t="shared" si="27"/>
        <v>B</v>
      </c>
      <c r="E98" s="10">
        <f t="shared" si="28"/>
        <v>79</v>
      </c>
      <c r="F98" s="10">
        <v>20</v>
      </c>
      <c r="G98" s="10">
        <f t="shared" si="26"/>
        <v>90.909090909090907</v>
      </c>
      <c r="H98" s="10">
        <v>80</v>
      </c>
      <c r="I98" s="10">
        <f t="shared" si="29"/>
        <v>8</v>
      </c>
      <c r="J98" s="10">
        <v>80</v>
      </c>
      <c r="K98" s="10">
        <f t="shared" si="30"/>
        <v>16</v>
      </c>
      <c r="L98" s="10">
        <v>70</v>
      </c>
      <c r="M98" s="10">
        <f t="shared" si="31"/>
        <v>21</v>
      </c>
      <c r="N98" s="10">
        <v>85</v>
      </c>
      <c r="O98" s="10">
        <f t="shared" si="32"/>
        <v>34</v>
      </c>
      <c r="P98" s="9"/>
    </row>
    <row r="99" spans="1:16">
      <c r="A99" s="10">
        <v>12</v>
      </c>
      <c r="B99" s="8">
        <v>1313126</v>
      </c>
      <c r="C99" s="15" t="s">
        <v>89</v>
      </c>
      <c r="D99" s="38" t="str">
        <f t="shared" si="27"/>
        <v>K</v>
      </c>
      <c r="E99" s="39">
        <f t="shared" si="28"/>
        <v>0</v>
      </c>
      <c r="F99" s="31">
        <v>9</v>
      </c>
      <c r="G99" s="31">
        <f t="shared" si="26"/>
        <v>40.909090909090914</v>
      </c>
      <c r="H99" s="10"/>
      <c r="I99" s="10">
        <f t="shared" si="29"/>
        <v>0</v>
      </c>
      <c r="J99" s="10"/>
      <c r="K99" s="10">
        <f t="shared" si="30"/>
        <v>0</v>
      </c>
      <c r="L99" s="10"/>
      <c r="M99" s="10">
        <f t="shared" si="31"/>
        <v>0</v>
      </c>
      <c r="N99" s="10"/>
      <c r="O99" s="10">
        <f t="shared" si="32"/>
        <v>0</v>
      </c>
      <c r="P99" s="9" t="s">
        <v>148</v>
      </c>
    </row>
    <row r="100" spans="1:16">
      <c r="A100" s="7">
        <v>13</v>
      </c>
      <c r="B100" s="8">
        <v>1313127</v>
      </c>
      <c r="C100" s="15" t="s">
        <v>90</v>
      </c>
      <c r="D100" s="8" t="str">
        <f t="shared" si="27"/>
        <v>B</v>
      </c>
      <c r="E100" s="10">
        <f t="shared" si="28"/>
        <v>78.5</v>
      </c>
      <c r="F100" s="10">
        <v>22</v>
      </c>
      <c r="G100" s="10">
        <f t="shared" si="26"/>
        <v>100</v>
      </c>
      <c r="H100" s="10"/>
      <c r="I100" s="10">
        <f t="shared" si="29"/>
        <v>0</v>
      </c>
      <c r="J100" s="10">
        <v>80</v>
      </c>
      <c r="K100" s="10">
        <f t="shared" si="30"/>
        <v>16</v>
      </c>
      <c r="L100" s="10">
        <v>95</v>
      </c>
      <c r="M100" s="10">
        <f t="shared" si="31"/>
        <v>28.5</v>
      </c>
      <c r="N100" s="10">
        <v>85</v>
      </c>
      <c r="O100" s="10">
        <f t="shared" si="32"/>
        <v>34</v>
      </c>
      <c r="P100" s="9" t="s">
        <v>10</v>
      </c>
    </row>
    <row r="101" spans="1:16">
      <c r="A101" s="10">
        <v>14</v>
      </c>
      <c r="B101" s="16">
        <v>1213129</v>
      </c>
      <c r="C101" s="15" t="s">
        <v>91</v>
      </c>
      <c r="D101" s="8" t="str">
        <f t="shared" ref="D101:D102" si="33">IF(E101&gt;=80,"A",IF(E101&gt;=66,"B", IF(E101&gt;=55,"C",IF(E101&gt;=45,"D","K"))))</f>
        <v>A</v>
      </c>
      <c r="E101" s="10">
        <f t="shared" ref="E101:E102" si="34">I101+K101+M101+O101</f>
        <v>81</v>
      </c>
      <c r="F101" s="10">
        <v>21</v>
      </c>
      <c r="G101" s="10">
        <f t="shared" si="26"/>
        <v>95.454545454545453</v>
      </c>
      <c r="H101" s="10">
        <v>80</v>
      </c>
      <c r="I101" s="10">
        <f t="shared" ref="I101:I102" si="35">(H101)*10/100</f>
        <v>8</v>
      </c>
      <c r="J101" s="10">
        <v>80</v>
      </c>
      <c r="K101" s="10">
        <f t="shared" ref="K101:K102" si="36">(J101)*20/100</f>
        <v>16</v>
      </c>
      <c r="L101" s="10">
        <v>70</v>
      </c>
      <c r="M101" s="10">
        <f t="shared" ref="M101:M102" si="37">L101*30/100</f>
        <v>21</v>
      </c>
      <c r="N101" s="10">
        <v>90</v>
      </c>
      <c r="O101" s="10">
        <f t="shared" ref="O101:O102" si="38">N101*40/100</f>
        <v>36</v>
      </c>
      <c r="P101" s="9"/>
    </row>
    <row r="102" spans="1:16">
      <c r="A102" s="7">
        <v>15</v>
      </c>
      <c r="B102" s="8">
        <v>1113142</v>
      </c>
      <c r="C102" s="15" t="s">
        <v>92</v>
      </c>
      <c r="D102" s="8" t="str">
        <f t="shared" si="33"/>
        <v>C</v>
      </c>
      <c r="E102" s="10">
        <f t="shared" si="34"/>
        <v>57</v>
      </c>
      <c r="F102" s="10">
        <v>19</v>
      </c>
      <c r="G102" s="10">
        <f t="shared" si="26"/>
        <v>86.36363636363636</v>
      </c>
      <c r="H102" s="10">
        <v>80</v>
      </c>
      <c r="I102" s="10">
        <f t="shared" si="35"/>
        <v>8</v>
      </c>
      <c r="J102" s="10">
        <v>70</v>
      </c>
      <c r="K102" s="10">
        <f t="shared" si="36"/>
        <v>14</v>
      </c>
      <c r="L102" s="37">
        <v>50</v>
      </c>
      <c r="M102" s="10">
        <f t="shared" si="37"/>
        <v>15</v>
      </c>
      <c r="N102" s="37">
        <v>50</v>
      </c>
      <c r="O102" s="10">
        <f t="shared" si="38"/>
        <v>20</v>
      </c>
      <c r="P102" s="9" t="s">
        <v>138</v>
      </c>
    </row>
    <row r="104" spans="1:16">
      <c r="A104" s="40" t="s">
        <v>156</v>
      </c>
      <c r="B104" s="40"/>
      <c r="C104" s="41" t="s">
        <v>157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</row>
    <row r="105" spans="1:16">
      <c r="A105" s="40"/>
      <c r="B105" s="40"/>
      <c r="C105" s="41" t="s">
        <v>162</v>
      </c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</row>
    <row r="149" spans="2:3">
      <c r="C149" s="11"/>
    </row>
    <row r="150" spans="2:3">
      <c r="B150" s="11"/>
      <c r="C150" s="11"/>
    </row>
    <row r="151" spans="2:3">
      <c r="B151" s="11"/>
    </row>
  </sheetData>
  <mergeCells count="33">
    <mergeCell ref="P7:P8"/>
    <mergeCell ref="P50:P51"/>
    <mergeCell ref="P86:P87"/>
    <mergeCell ref="J50:K50"/>
    <mergeCell ref="L50:L51"/>
    <mergeCell ref="M50:M51"/>
    <mergeCell ref="N50:N51"/>
    <mergeCell ref="O50:O51"/>
    <mergeCell ref="A50:A51"/>
    <mergeCell ref="B50:B51"/>
    <mergeCell ref="C50:C51"/>
    <mergeCell ref="F50:G50"/>
    <mergeCell ref="H50:I50"/>
    <mergeCell ref="J7:K7"/>
    <mergeCell ref="L7:L8"/>
    <mergeCell ref="M7:M8"/>
    <mergeCell ref="N7:N8"/>
    <mergeCell ref="O7:O8"/>
    <mergeCell ref="A7:A8"/>
    <mergeCell ref="B7:B8"/>
    <mergeCell ref="C7:C8"/>
    <mergeCell ref="F7:G7"/>
    <mergeCell ref="H7:I7"/>
    <mergeCell ref="A86:A87"/>
    <mergeCell ref="B86:B87"/>
    <mergeCell ref="C86:C87"/>
    <mergeCell ref="F86:G86"/>
    <mergeCell ref="H86:I86"/>
    <mergeCell ref="O86:O87"/>
    <mergeCell ref="J86:K86"/>
    <mergeCell ref="L86:L87"/>
    <mergeCell ref="M86:M87"/>
    <mergeCell ref="N86:N87"/>
  </mergeCells>
  <pageMargins left="0.43" right="0.46" top="0.38" bottom="0.45" header="0.3" footer="0.3"/>
  <pageSetup scale="85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topLeftCell="A28" zoomScale="110" zoomScaleNormal="110" workbookViewId="0">
      <selection activeCell="C49" sqref="C49"/>
    </sheetView>
  </sheetViews>
  <sheetFormatPr defaultRowHeight="15"/>
  <cols>
    <col min="1" max="1" width="4.42578125" customWidth="1"/>
    <col min="3" max="3" width="20.42578125" customWidth="1"/>
    <col min="4" max="15" width="5.5703125" customWidth="1"/>
    <col min="16" max="16" width="39.42578125" customWidth="1"/>
  </cols>
  <sheetData>
    <row r="1" spans="1:16">
      <c r="A1" s="1" t="s">
        <v>0</v>
      </c>
      <c r="B1" s="1"/>
      <c r="C1" s="1" t="s">
        <v>135</v>
      </c>
      <c r="D1" s="1"/>
    </row>
    <row r="2" spans="1:16">
      <c r="A2" s="1" t="s">
        <v>1</v>
      </c>
      <c r="B2" s="1"/>
      <c r="C2" s="1" t="s">
        <v>2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>
      <c r="A3" s="1" t="s">
        <v>3</v>
      </c>
      <c r="B3" s="1"/>
      <c r="C3" s="1" t="s">
        <v>94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>
      <c r="A4" s="1" t="s">
        <v>4</v>
      </c>
      <c r="B4" s="1"/>
      <c r="C4" s="1" t="s">
        <v>95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>
      <c r="A5" s="1" t="s">
        <v>5</v>
      </c>
      <c r="B5" s="1"/>
      <c r="C5" s="1" t="s">
        <v>136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>
      <c r="A6" s="3"/>
      <c r="B6" s="3"/>
      <c r="C6" s="3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>
      <c r="A7" s="35" t="s">
        <v>6</v>
      </c>
      <c r="B7" s="35" t="s">
        <v>7</v>
      </c>
      <c r="C7" s="35" t="s">
        <v>8</v>
      </c>
      <c r="D7" s="5"/>
      <c r="E7" s="5"/>
      <c r="F7" s="36" t="s">
        <v>9</v>
      </c>
      <c r="G7" s="36"/>
      <c r="H7" s="33" t="s">
        <v>10</v>
      </c>
      <c r="I7" s="34"/>
      <c r="J7" s="33" t="s">
        <v>11</v>
      </c>
      <c r="K7" s="34"/>
      <c r="L7" s="35" t="s">
        <v>12</v>
      </c>
      <c r="M7" s="32">
        <v>0.3</v>
      </c>
      <c r="N7" s="35" t="s">
        <v>13</v>
      </c>
      <c r="O7" s="32">
        <v>0.4</v>
      </c>
      <c r="P7" s="35" t="s">
        <v>96</v>
      </c>
    </row>
    <row r="8" spans="1:16">
      <c r="A8" s="35"/>
      <c r="B8" s="35"/>
      <c r="C8" s="35"/>
      <c r="D8" s="17" t="s">
        <v>14</v>
      </c>
      <c r="E8" s="17" t="s">
        <v>15</v>
      </c>
      <c r="F8" s="17" t="s">
        <v>16</v>
      </c>
      <c r="G8" s="6">
        <v>0.75</v>
      </c>
      <c r="H8" s="17">
        <v>1</v>
      </c>
      <c r="I8" s="6">
        <v>0.1</v>
      </c>
      <c r="J8" s="17">
        <v>1</v>
      </c>
      <c r="K8" s="6">
        <v>0.2</v>
      </c>
      <c r="L8" s="35"/>
      <c r="M8" s="32"/>
      <c r="N8" s="35"/>
      <c r="O8" s="32"/>
      <c r="P8" s="35"/>
    </row>
    <row r="9" spans="1:16">
      <c r="A9" s="7">
        <v>1</v>
      </c>
      <c r="B9" s="8">
        <v>1323020</v>
      </c>
      <c r="C9" s="9" t="s">
        <v>97</v>
      </c>
      <c r="D9" s="39" t="str">
        <f t="shared" ref="D9:D46" si="0">IF(E9&gt;=80,"A",IF(E9&gt;=66,"B", IF(E9&gt;=55,"C",IF(E9&gt;=45,"D","K"))))</f>
        <v>K</v>
      </c>
      <c r="E9" s="39">
        <f t="shared" ref="E9:E46" si="1">I9+K9+M9+O9</f>
        <v>12</v>
      </c>
      <c r="F9" s="31">
        <v>8</v>
      </c>
      <c r="G9" s="31">
        <f>(F9/12)*100</f>
        <v>66.666666666666657</v>
      </c>
      <c r="H9" s="10">
        <f>L9</f>
        <v>30</v>
      </c>
      <c r="I9" s="10">
        <f t="shared" ref="I9:I46" si="2">(H9)*10/100</f>
        <v>3</v>
      </c>
      <c r="J9" s="10">
        <f>N9</f>
        <v>0</v>
      </c>
      <c r="K9" s="10">
        <f t="shared" ref="K9:K46" si="3">(J9)*20/100</f>
        <v>0</v>
      </c>
      <c r="L9" s="10">
        <v>30</v>
      </c>
      <c r="M9" s="10">
        <f t="shared" ref="M9:M46" si="4">L9*30/100</f>
        <v>9</v>
      </c>
      <c r="N9" s="10"/>
      <c r="O9" s="10">
        <f t="shared" ref="O9:O46" si="5">N9*40/100</f>
        <v>0</v>
      </c>
      <c r="P9" s="9" t="s">
        <v>159</v>
      </c>
    </row>
    <row r="10" spans="1:16">
      <c r="A10" s="7">
        <v>2</v>
      </c>
      <c r="B10" s="8">
        <v>1323048</v>
      </c>
      <c r="C10" s="9" t="s">
        <v>98</v>
      </c>
      <c r="D10" s="29" t="str">
        <f t="shared" si="0"/>
        <v>C</v>
      </c>
      <c r="E10" s="29">
        <f t="shared" si="1"/>
        <v>60</v>
      </c>
      <c r="F10" s="10">
        <v>12</v>
      </c>
      <c r="G10" s="10">
        <f t="shared" ref="G10:G46" si="6">(F10/12)*100</f>
        <v>100</v>
      </c>
      <c r="H10" s="10">
        <f t="shared" ref="H10:H46" si="7">L10</f>
        <v>60</v>
      </c>
      <c r="I10" s="10">
        <f t="shared" si="2"/>
        <v>6</v>
      </c>
      <c r="J10" s="10">
        <f t="shared" ref="J10:J46" si="8">N10</f>
        <v>60</v>
      </c>
      <c r="K10" s="10">
        <f t="shared" si="3"/>
        <v>12</v>
      </c>
      <c r="L10" s="10">
        <v>60</v>
      </c>
      <c r="M10" s="10">
        <f t="shared" si="4"/>
        <v>18</v>
      </c>
      <c r="N10" s="10">
        <v>60</v>
      </c>
      <c r="O10" s="10">
        <f t="shared" si="5"/>
        <v>24</v>
      </c>
      <c r="P10" s="9" t="s">
        <v>158</v>
      </c>
    </row>
    <row r="11" spans="1:16">
      <c r="A11" s="7">
        <v>3</v>
      </c>
      <c r="B11" s="8">
        <v>1323107</v>
      </c>
      <c r="C11" s="9" t="s">
        <v>99</v>
      </c>
      <c r="D11" s="29" t="str">
        <f t="shared" si="0"/>
        <v>C</v>
      </c>
      <c r="E11" s="29">
        <f t="shared" si="1"/>
        <v>60</v>
      </c>
      <c r="F11" s="10">
        <v>11</v>
      </c>
      <c r="G11" s="10">
        <f t="shared" si="6"/>
        <v>91.666666666666657</v>
      </c>
      <c r="H11" s="10">
        <f t="shared" si="7"/>
        <v>60</v>
      </c>
      <c r="I11" s="10">
        <f t="shared" si="2"/>
        <v>6</v>
      </c>
      <c r="J11" s="10">
        <f t="shared" si="8"/>
        <v>60</v>
      </c>
      <c r="K11" s="10">
        <f t="shared" si="3"/>
        <v>12</v>
      </c>
      <c r="L11" s="10">
        <v>60</v>
      </c>
      <c r="M11" s="10">
        <f t="shared" si="4"/>
        <v>18</v>
      </c>
      <c r="N11" s="10">
        <v>60</v>
      </c>
      <c r="O11" s="10">
        <f t="shared" si="5"/>
        <v>24</v>
      </c>
      <c r="P11" s="9" t="s">
        <v>158</v>
      </c>
    </row>
    <row r="12" spans="1:16">
      <c r="A12" s="7">
        <v>4</v>
      </c>
      <c r="B12" s="8">
        <v>1323164</v>
      </c>
      <c r="C12" s="9" t="s">
        <v>100</v>
      </c>
      <c r="D12" s="29" t="str">
        <f t="shared" si="0"/>
        <v>D</v>
      </c>
      <c r="E12" s="29">
        <f t="shared" si="1"/>
        <v>52</v>
      </c>
      <c r="F12" s="10">
        <v>12</v>
      </c>
      <c r="G12" s="10">
        <f t="shared" si="6"/>
        <v>100</v>
      </c>
      <c r="H12" s="10">
        <f t="shared" si="7"/>
        <v>40</v>
      </c>
      <c r="I12" s="10">
        <f t="shared" si="2"/>
        <v>4</v>
      </c>
      <c r="J12" s="10">
        <f t="shared" si="8"/>
        <v>60</v>
      </c>
      <c r="K12" s="10">
        <f t="shared" si="3"/>
        <v>12</v>
      </c>
      <c r="L12" s="10">
        <v>40</v>
      </c>
      <c r="M12" s="10">
        <f t="shared" si="4"/>
        <v>12</v>
      </c>
      <c r="N12" s="10">
        <v>60</v>
      </c>
      <c r="O12" s="10">
        <f t="shared" si="5"/>
        <v>24</v>
      </c>
      <c r="P12" s="9" t="s">
        <v>158</v>
      </c>
    </row>
    <row r="13" spans="1:16">
      <c r="A13" s="7">
        <v>5</v>
      </c>
      <c r="B13" s="8">
        <v>1323172</v>
      </c>
      <c r="C13" s="9" t="s">
        <v>101</v>
      </c>
      <c r="D13" s="29" t="str">
        <f t="shared" si="0"/>
        <v>D</v>
      </c>
      <c r="E13" s="29">
        <f t="shared" si="1"/>
        <v>52</v>
      </c>
      <c r="F13" s="10">
        <v>11</v>
      </c>
      <c r="G13" s="10">
        <f t="shared" si="6"/>
        <v>91.666666666666657</v>
      </c>
      <c r="H13" s="10">
        <f t="shared" si="7"/>
        <v>40</v>
      </c>
      <c r="I13" s="10">
        <f t="shared" si="2"/>
        <v>4</v>
      </c>
      <c r="J13" s="10">
        <f t="shared" si="8"/>
        <v>60</v>
      </c>
      <c r="K13" s="10">
        <f t="shared" si="3"/>
        <v>12</v>
      </c>
      <c r="L13" s="10">
        <v>40</v>
      </c>
      <c r="M13" s="10">
        <f t="shared" si="4"/>
        <v>12</v>
      </c>
      <c r="N13" s="10">
        <v>60</v>
      </c>
      <c r="O13" s="10">
        <f t="shared" si="5"/>
        <v>24</v>
      </c>
      <c r="P13" s="9" t="s">
        <v>158</v>
      </c>
    </row>
    <row r="14" spans="1:16">
      <c r="A14" s="7">
        <v>6</v>
      </c>
      <c r="B14" s="8">
        <v>1323174</v>
      </c>
      <c r="C14" s="9" t="s">
        <v>102</v>
      </c>
      <c r="D14" s="29" t="str">
        <f t="shared" si="0"/>
        <v>A</v>
      </c>
      <c r="E14" s="29">
        <f t="shared" si="1"/>
        <v>100</v>
      </c>
      <c r="F14" s="10">
        <v>12</v>
      </c>
      <c r="G14" s="10">
        <f t="shared" si="6"/>
        <v>100</v>
      </c>
      <c r="H14" s="10">
        <f t="shared" si="7"/>
        <v>100</v>
      </c>
      <c r="I14" s="10">
        <f t="shared" si="2"/>
        <v>10</v>
      </c>
      <c r="J14" s="10">
        <f t="shared" si="8"/>
        <v>100</v>
      </c>
      <c r="K14" s="10">
        <f t="shared" si="3"/>
        <v>20</v>
      </c>
      <c r="L14" s="10">
        <v>100</v>
      </c>
      <c r="M14" s="10">
        <f t="shared" si="4"/>
        <v>30</v>
      </c>
      <c r="N14" s="10">
        <v>100</v>
      </c>
      <c r="O14" s="10">
        <f t="shared" si="5"/>
        <v>40</v>
      </c>
      <c r="P14" s="9" t="s">
        <v>158</v>
      </c>
    </row>
    <row r="15" spans="1:16">
      <c r="A15" s="7">
        <v>7</v>
      </c>
      <c r="B15" s="8">
        <v>1323177</v>
      </c>
      <c r="C15" s="9" t="s">
        <v>103</v>
      </c>
      <c r="D15" s="29" t="str">
        <f t="shared" si="0"/>
        <v>B</v>
      </c>
      <c r="E15" s="29">
        <f t="shared" si="1"/>
        <v>76</v>
      </c>
      <c r="F15" s="10">
        <v>11</v>
      </c>
      <c r="G15" s="10">
        <f t="shared" si="6"/>
        <v>91.666666666666657</v>
      </c>
      <c r="H15" s="10">
        <f t="shared" si="7"/>
        <v>100</v>
      </c>
      <c r="I15" s="10">
        <f t="shared" si="2"/>
        <v>10</v>
      </c>
      <c r="J15" s="10">
        <f t="shared" si="8"/>
        <v>60</v>
      </c>
      <c r="K15" s="10">
        <f t="shared" si="3"/>
        <v>12</v>
      </c>
      <c r="L15" s="10">
        <v>100</v>
      </c>
      <c r="M15" s="10">
        <f t="shared" si="4"/>
        <v>30</v>
      </c>
      <c r="N15" s="10">
        <v>60</v>
      </c>
      <c r="O15" s="10">
        <f t="shared" si="5"/>
        <v>24</v>
      </c>
      <c r="P15" s="9" t="s">
        <v>158</v>
      </c>
    </row>
    <row r="16" spans="1:16">
      <c r="A16" s="7">
        <v>8</v>
      </c>
      <c r="B16" s="8">
        <v>1343022</v>
      </c>
      <c r="C16" s="9" t="s">
        <v>104</v>
      </c>
      <c r="D16" s="29" t="str">
        <f t="shared" si="0"/>
        <v>C</v>
      </c>
      <c r="E16" s="29">
        <f t="shared" si="1"/>
        <v>60</v>
      </c>
      <c r="F16" s="10">
        <v>12</v>
      </c>
      <c r="G16" s="10">
        <f t="shared" si="6"/>
        <v>100</v>
      </c>
      <c r="H16" s="10">
        <f t="shared" si="7"/>
        <v>60</v>
      </c>
      <c r="I16" s="10">
        <f t="shared" si="2"/>
        <v>6</v>
      </c>
      <c r="J16" s="10">
        <f t="shared" si="8"/>
        <v>60</v>
      </c>
      <c r="K16" s="10">
        <f t="shared" si="3"/>
        <v>12</v>
      </c>
      <c r="L16" s="10">
        <v>60</v>
      </c>
      <c r="M16" s="10">
        <f t="shared" si="4"/>
        <v>18</v>
      </c>
      <c r="N16" s="10">
        <v>60</v>
      </c>
      <c r="O16" s="10">
        <f t="shared" si="5"/>
        <v>24</v>
      </c>
      <c r="P16" s="9" t="s">
        <v>158</v>
      </c>
    </row>
    <row r="17" spans="1:16">
      <c r="A17" s="7">
        <v>9</v>
      </c>
      <c r="B17" s="18">
        <v>1363001</v>
      </c>
      <c r="C17" s="19" t="s">
        <v>105</v>
      </c>
      <c r="D17" s="29" t="str">
        <f t="shared" si="0"/>
        <v>B</v>
      </c>
      <c r="E17" s="29">
        <f t="shared" si="1"/>
        <v>76</v>
      </c>
      <c r="F17" s="10">
        <v>12</v>
      </c>
      <c r="G17" s="10">
        <f t="shared" si="6"/>
        <v>100</v>
      </c>
      <c r="H17" s="10">
        <f t="shared" si="7"/>
        <v>100</v>
      </c>
      <c r="I17" s="10">
        <f t="shared" si="2"/>
        <v>10</v>
      </c>
      <c r="J17" s="10">
        <f t="shared" si="8"/>
        <v>60</v>
      </c>
      <c r="K17" s="10">
        <f t="shared" si="3"/>
        <v>12</v>
      </c>
      <c r="L17" s="10">
        <v>100</v>
      </c>
      <c r="M17" s="10">
        <f t="shared" si="4"/>
        <v>30</v>
      </c>
      <c r="N17" s="10">
        <v>60</v>
      </c>
      <c r="O17" s="10">
        <f t="shared" si="5"/>
        <v>24</v>
      </c>
      <c r="P17" s="9" t="s">
        <v>158</v>
      </c>
    </row>
    <row r="18" spans="1:16">
      <c r="A18" s="7">
        <v>10</v>
      </c>
      <c r="B18" s="18">
        <v>1363002</v>
      </c>
      <c r="C18" s="20" t="s">
        <v>106</v>
      </c>
      <c r="D18" s="39" t="str">
        <f t="shared" si="0"/>
        <v>K</v>
      </c>
      <c r="E18" s="39">
        <f t="shared" si="1"/>
        <v>0</v>
      </c>
      <c r="F18" s="31">
        <v>0</v>
      </c>
      <c r="G18" s="31">
        <f t="shared" si="6"/>
        <v>0</v>
      </c>
      <c r="H18" s="10">
        <f t="shared" si="7"/>
        <v>0</v>
      </c>
      <c r="I18" s="10">
        <f t="shared" si="2"/>
        <v>0</v>
      </c>
      <c r="J18" s="10">
        <f t="shared" si="8"/>
        <v>0</v>
      </c>
      <c r="K18" s="10">
        <f t="shared" si="3"/>
        <v>0</v>
      </c>
      <c r="L18" s="10">
        <v>0</v>
      </c>
      <c r="M18" s="10">
        <f t="shared" si="4"/>
        <v>0</v>
      </c>
      <c r="N18" s="10"/>
      <c r="O18" s="10">
        <f t="shared" si="5"/>
        <v>0</v>
      </c>
      <c r="P18" s="9"/>
    </row>
    <row r="19" spans="1:16">
      <c r="A19" s="7">
        <v>11</v>
      </c>
      <c r="B19" s="18">
        <v>1363003</v>
      </c>
      <c r="C19" s="19" t="s">
        <v>107</v>
      </c>
      <c r="D19" s="29" t="str">
        <f t="shared" si="0"/>
        <v>C</v>
      </c>
      <c r="E19" s="29">
        <f t="shared" si="1"/>
        <v>60</v>
      </c>
      <c r="F19" s="10">
        <v>12</v>
      </c>
      <c r="G19" s="10">
        <f t="shared" si="6"/>
        <v>100</v>
      </c>
      <c r="H19" s="10">
        <f t="shared" si="7"/>
        <v>60</v>
      </c>
      <c r="I19" s="10">
        <f t="shared" si="2"/>
        <v>6</v>
      </c>
      <c r="J19" s="10">
        <f t="shared" si="8"/>
        <v>60</v>
      </c>
      <c r="K19" s="10">
        <f t="shared" si="3"/>
        <v>12</v>
      </c>
      <c r="L19" s="10">
        <v>60</v>
      </c>
      <c r="M19" s="10">
        <f t="shared" si="4"/>
        <v>18</v>
      </c>
      <c r="N19" s="10">
        <v>60</v>
      </c>
      <c r="O19" s="10">
        <f t="shared" si="5"/>
        <v>24</v>
      </c>
      <c r="P19" s="9" t="s">
        <v>158</v>
      </c>
    </row>
    <row r="20" spans="1:16">
      <c r="A20" s="7">
        <v>12</v>
      </c>
      <c r="B20" s="18">
        <v>1363004</v>
      </c>
      <c r="C20" s="21" t="s">
        <v>108</v>
      </c>
      <c r="D20" s="29" t="str">
        <f t="shared" si="0"/>
        <v>A</v>
      </c>
      <c r="E20" s="29">
        <f t="shared" si="1"/>
        <v>84</v>
      </c>
      <c r="F20" s="10">
        <v>12</v>
      </c>
      <c r="G20" s="10">
        <f t="shared" si="6"/>
        <v>100</v>
      </c>
      <c r="H20" s="10">
        <f t="shared" si="7"/>
        <v>60</v>
      </c>
      <c r="I20" s="10">
        <f t="shared" si="2"/>
        <v>6</v>
      </c>
      <c r="J20" s="10">
        <f t="shared" si="8"/>
        <v>100</v>
      </c>
      <c r="K20" s="10">
        <f t="shared" si="3"/>
        <v>20</v>
      </c>
      <c r="L20" s="10">
        <v>60</v>
      </c>
      <c r="M20" s="10">
        <f t="shared" si="4"/>
        <v>18</v>
      </c>
      <c r="N20" s="10">
        <v>100</v>
      </c>
      <c r="O20" s="10">
        <f t="shared" si="5"/>
        <v>40</v>
      </c>
      <c r="P20" s="9" t="s">
        <v>158</v>
      </c>
    </row>
    <row r="21" spans="1:16">
      <c r="A21" s="7">
        <v>13</v>
      </c>
      <c r="B21" s="18">
        <v>1363005</v>
      </c>
      <c r="C21" s="21" t="s">
        <v>109</v>
      </c>
      <c r="D21" s="29" t="str">
        <f t="shared" si="0"/>
        <v>C</v>
      </c>
      <c r="E21" s="29">
        <f t="shared" si="1"/>
        <v>60</v>
      </c>
      <c r="F21" s="10">
        <v>12</v>
      </c>
      <c r="G21" s="10">
        <f t="shared" si="6"/>
        <v>100</v>
      </c>
      <c r="H21" s="10">
        <f t="shared" si="7"/>
        <v>60</v>
      </c>
      <c r="I21" s="10">
        <f t="shared" si="2"/>
        <v>6</v>
      </c>
      <c r="J21" s="10">
        <f t="shared" si="8"/>
        <v>60</v>
      </c>
      <c r="K21" s="10">
        <f t="shared" si="3"/>
        <v>12</v>
      </c>
      <c r="L21" s="10">
        <v>60</v>
      </c>
      <c r="M21" s="10">
        <f t="shared" si="4"/>
        <v>18</v>
      </c>
      <c r="N21" s="10">
        <v>60</v>
      </c>
      <c r="O21" s="10">
        <f t="shared" si="5"/>
        <v>24</v>
      </c>
      <c r="P21" s="9" t="s">
        <v>158</v>
      </c>
    </row>
    <row r="22" spans="1:16">
      <c r="A22" s="7">
        <v>14</v>
      </c>
      <c r="B22" s="22">
        <v>1363006</v>
      </c>
      <c r="C22" s="23" t="s">
        <v>110</v>
      </c>
      <c r="D22" s="39" t="str">
        <f t="shared" si="0"/>
        <v>K</v>
      </c>
      <c r="E22" s="39">
        <f t="shared" si="1"/>
        <v>0</v>
      </c>
      <c r="F22" s="31">
        <v>0</v>
      </c>
      <c r="G22" s="31">
        <f t="shared" si="6"/>
        <v>0</v>
      </c>
      <c r="H22" s="10">
        <f t="shared" si="7"/>
        <v>0</v>
      </c>
      <c r="I22" s="10">
        <f t="shared" si="2"/>
        <v>0</v>
      </c>
      <c r="J22" s="10">
        <f t="shared" si="8"/>
        <v>0</v>
      </c>
      <c r="K22" s="10">
        <f t="shared" si="3"/>
        <v>0</v>
      </c>
      <c r="L22" s="10">
        <v>0</v>
      </c>
      <c r="M22" s="10">
        <f t="shared" si="4"/>
        <v>0</v>
      </c>
      <c r="N22" s="10"/>
      <c r="O22" s="10">
        <f t="shared" si="5"/>
        <v>0</v>
      </c>
      <c r="P22" s="9"/>
    </row>
    <row r="23" spans="1:16">
      <c r="A23" s="7">
        <v>15</v>
      </c>
      <c r="B23" s="18">
        <v>1363007</v>
      </c>
      <c r="C23" s="24" t="s">
        <v>111</v>
      </c>
      <c r="D23" s="29" t="str">
        <f t="shared" si="0"/>
        <v>D</v>
      </c>
      <c r="E23" s="29">
        <f t="shared" si="1"/>
        <v>52</v>
      </c>
      <c r="F23" s="10">
        <v>10</v>
      </c>
      <c r="G23" s="10">
        <f t="shared" si="6"/>
        <v>83.333333333333343</v>
      </c>
      <c r="H23" s="10">
        <f t="shared" si="7"/>
        <v>40</v>
      </c>
      <c r="I23" s="10">
        <f t="shared" si="2"/>
        <v>4</v>
      </c>
      <c r="J23" s="10">
        <f t="shared" si="8"/>
        <v>60</v>
      </c>
      <c r="K23" s="10">
        <f t="shared" si="3"/>
        <v>12</v>
      </c>
      <c r="L23" s="10">
        <v>40</v>
      </c>
      <c r="M23" s="10">
        <f t="shared" si="4"/>
        <v>12</v>
      </c>
      <c r="N23" s="10">
        <v>60</v>
      </c>
      <c r="O23" s="10">
        <f t="shared" si="5"/>
        <v>24</v>
      </c>
      <c r="P23" s="9" t="s">
        <v>158</v>
      </c>
    </row>
    <row r="24" spans="1:16">
      <c r="A24" s="7">
        <v>16</v>
      </c>
      <c r="B24" s="18">
        <v>1363008</v>
      </c>
      <c r="C24" s="24" t="s">
        <v>112</v>
      </c>
      <c r="D24" s="29" t="str">
        <f t="shared" si="0"/>
        <v>A</v>
      </c>
      <c r="E24" s="29">
        <f t="shared" si="1"/>
        <v>80</v>
      </c>
      <c r="F24" s="10">
        <v>12</v>
      </c>
      <c r="G24" s="10">
        <f t="shared" si="6"/>
        <v>100</v>
      </c>
      <c r="H24" s="10">
        <f t="shared" si="7"/>
        <v>50</v>
      </c>
      <c r="I24" s="10">
        <f t="shared" si="2"/>
        <v>5</v>
      </c>
      <c r="J24" s="10">
        <f t="shared" si="8"/>
        <v>100</v>
      </c>
      <c r="K24" s="10">
        <f t="shared" si="3"/>
        <v>20</v>
      </c>
      <c r="L24" s="10">
        <v>50</v>
      </c>
      <c r="M24" s="10">
        <f t="shared" si="4"/>
        <v>15</v>
      </c>
      <c r="N24" s="10">
        <v>100</v>
      </c>
      <c r="O24" s="10">
        <f t="shared" si="5"/>
        <v>40</v>
      </c>
      <c r="P24" s="9" t="s">
        <v>158</v>
      </c>
    </row>
    <row r="25" spans="1:16">
      <c r="A25" s="7">
        <v>17</v>
      </c>
      <c r="B25" s="18">
        <v>1363009</v>
      </c>
      <c r="C25" s="24" t="s">
        <v>113</v>
      </c>
      <c r="D25" s="29" t="str">
        <f t="shared" si="0"/>
        <v>C</v>
      </c>
      <c r="E25" s="29">
        <f t="shared" si="1"/>
        <v>62.400000000000006</v>
      </c>
      <c r="F25" s="10">
        <v>12</v>
      </c>
      <c r="G25" s="10">
        <f t="shared" si="6"/>
        <v>100</v>
      </c>
      <c r="H25" s="10">
        <f t="shared" si="7"/>
        <v>66</v>
      </c>
      <c r="I25" s="10">
        <f t="shared" si="2"/>
        <v>6.6</v>
      </c>
      <c r="J25" s="10">
        <f t="shared" si="8"/>
        <v>60</v>
      </c>
      <c r="K25" s="10">
        <f t="shared" si="3"/>
        <v>12</v>
      </c>
      <c r="L25" s="10">
        <v>66</v>
      </c>
      <c r="M25" s="10">
        <f t="shared" si="4"/>
        <v>19.8</v>
      </c>
      <c r="N25" s="10">
        <v>60</v>
      </c>
      <c r="O25" s="10">
        <f t="shared" si="5"/>
        <v>24</v>
      </c>
      <c r="P25" s="9" t="s">
        <v>158</v>
      </c>
    </row>
    <row r="26" spans="1:16">
      <c r="A26" s="7">
        <v>18</v>
      </c>
      <c r="B26" s="18">
        <v>1363010</v>
      </c>
      <c r="C26" s="24" t="s">
        <v>114</v>
      </c>
      <c r="D26" s="29" t="str">
        <f t="shared" si="0"/>
        <v>C</v>
      </c>
      <c r="E26" s="29">
        <f t="shared" si="1"/>
        <v>60</v>
      </c>
      <c r="F26" s="10">
        <v>10</v>
      </c>
      <c r="G26" s="10">
        <f t="shared" si="6"/>
        <v>83.333333333333343</v>
      </c>
      <c r="H26" s="10">
        <f t="shared" si="7"/>
        <v>60</v>
      </c>
      <c r="I26" s="10">
        <f t="shared" si="2"/>
        <v>6</v>
      </c>
      <c r="J26" s="10">
        <f t="shared" si="8"/>
        <v>60</v>
      </c>
      <c r="K26" s="10">
        <f t="shared" si="3"/>
        <v>12</v>
      </c>
      <c r="L26" s="10">
        <v>60</v>
      </c>
      <c r="M26" s="10">
        <f t="shared" si="4"/>
        <v>18</v>
      </c>
      <c r="N26" s="10">
        <v>60</v>
      </c>
      <c r="O26" s="10">
        <f t="shared" si="5"/>
        <v>24</v>
      </c>
      <c r="P26" s="9" t="s">
        <v>158</v>
      </c>
    </row>
    <row r="27" spans="1:16">
      <c r="A27" s="7">
        <v>19</v>
      </c>
      <c r="B27" s="18">
        <v>1363011</v>
      </c>
      <c r="C27" s="24" t="s">
        <v>115</v>
      </c>
      <c r="D27" s="29" t="str">
        <f t="shared" si="0"/>
        <v>C</v>
      </c>
      <c r="E27" s="29">
        <f t="shared" si="1"/>
        <v>62.400000000000006</v>
      </c>
      <c r="F27" s="10">
        <v>10</v>
      </c>
      <c r="G27" s="10">
        <f t="shared" si="6"/>
        <v>83.333333333333343</v>
      </c>
      <c r="H27" s="10">
        <f t="shared" si="7"/>
        <v>66</v>
      </c>
      <c r="I27" s="10">
        <f t="shared" si="2"/>
        <v>6.6</v>
      </c>
      <c r="J27" s="10">
        <f t="shared" si="8"/>
        <v>60</v>
      </c>
      <c r="K27" s="10">
        <f t="shared" si="3"/>
        <v>12</v>
      </c>
      <c r="L27" s="10">
        <v>66</v>
      </c>
      <c r="M27" s="10">
        <f t="shared" si="4"/>
        <v>19.8</v>
      </c>
      <c r="N27" s="10">
        <v>60</v>
      </c>
      <c r="O27" s="10">
        <f t="shared" si="5"/>
        <v>24</v>
      </c>
      <c r="P27" s="9" t="s">
        <v>158</v>
      </c>
    </row>
    <row r="28" spans="1:16">
      <c r="A28" s="7">
        <v>20</v>
      </c>
      <c r="B28" s="18">
        <v>1363012</v>
      </c>
      <c r="C28" s="24" t="s">
        <v>116</v>
      </c>
      <c r="D28" s="39" t="str">
        <f t="shared" si="0"/>
        <v>K</v>
      </c>
      <c r="E28" s="39">
        <f t="shared" si="1"/>
        <v>0</v>
      </c>
      <c r="F28" s="31">
        <v>0</v>
      </c>
      <c r="G28" s="31">
        <f t="shared" si="6"/>
        <v>0</v>
      </c>
      <c r="H28" s="10">
        <f t="shared" si="7"/>
        <v>0</v>
      </c>
      <c r="I28" s="10">
        <f t="shared" si="2"/>
        <v>0</v>
      </c>
      <c r="J28" s="10">
        <f t="shared" si="8"/>
        <v>0</v>
      </c>
      <c r="K28" s="10">
        <f t="shared" si="3"/>
        <v>0</v>
      </c>
      <c r="L28" s="10">
        <v>0</v>
      </c>
      <c r="M28" s="10">
        <f t="shared" si="4"/>
        <v>0</v>
      </c>
      <c r="N28" s="10"/>
      <c r="O28" s="10">
        <f t="shared" si="5"/>
        <v>0</v>
      </c>
      <c r="P28" s="9"/>
    </row>
    <row r="29" spans="1:16">
      <c r="A29" s="7">
        <v>21</v>
      </c>
      <c r="B29" s="18">
        <v>1363013</v>
      </c>
      <c r="C29" s="24" t="s">
        <v>117</v>
      </c>
      <c r="D29" s="39" t="str">
        <f t="shared" si="0"/>
        <v>K</v>
      </c>
      <c r="E29" s="39">
        <f t="shared" si="1"/>
        <v>0</v>
      </c>
      <c r="F29" s="31">
        <v>0</v>
      </c>
      <c r="G29" s="31">
        <f t="shared" si="6"/>
        <v>0</v>
      </c>
      <c r="H29" s="10">
        <f t="shared" si="7"/>
        <v>0</v>
      </c>
      <c r="I29" s="10">
        <f t="shared" si="2"/>
        <v>0</v>
      </c>
      <c r="J29" s="10">
        <f t="shared" si="8"/>
        <v>0</v>
      </c>
      <c r="K29" s="10">
        <f t="shared" si="3"/>
        <v>0</v>
      </c>
      <c r="L29" s="10">
        <v>0</v>
      </c>
      <c r="M29" s="10">
        <f t="shared" si="4"/>
        <v>0</v>
      </c>
      <c r="N29" s="10"/>
      <c r="O29" s="10">
        <f t="shared" si="5"/>
        <v>0</v>
      </c>
      <c r="P29" s="9"/>
    </row>
    <row r="30" spans="1:16">
      <c r="A30" s="7">
        <v>22</v>
      </c>
      <c r="B30" s="18">
        <v>1363014</v>
      </c>
      <c r="C30" s="24" t="s">
        <v>118</v>
      </c>
      <c r="D30" s="39" t="str">
        <f t="shared" si="0"/>
        <v>K</v>
      </c>
      <c r="E30" s="39">
        <f t="shared" si="1"/>
        <v>0</v>
      </c>
      <c r="F30" s="31">
        <v>0</v>
      </c>
      <c r="G30" s="31">
        <f t="shared" si="6"/>
        <v>0</v>
      </c>
      <c r="H30" s="10">
        <f t="shared" si="7"/>
        <v>0</v>
      </c>
      <c r="I30" s="10">
        <f t="shared" si="2"/>
        <v>0</v>
      </c>
      <c r="J30" s="10">
        <f t="shared" si="8"/>
        <v>0</v>
      </c>
      <c r="K30" s="10">
        <f t="shared" si="3"/>
        <v>0</v>
      </c>
      <c r="L30" s="10">
        <v>0</v>
      </c>
      <c r="M30" s="10">
        <f t="shared" si="4"/>
        <v>0</v>
      </c>
      <c r="N30" s="10"/>
      <c r="O30" s="10">
        <f t="shared" si="5"/>
        <v>0</v>
      </c>
      <c r="P30" s="9"/>
    </row>
    <row r="31" spans="1:16">
      <c r="A31" s="7">
        <v>23</v>
      </c>
      <c r="B31" s="18">
        <v>1363015</v>
      </c>
      <c r="C31" s="24" t="s">
        <v>119</v>
      </c>
      <c r="D31" s="29" t="str">
        <f t="shared" si="0"/>
        <v>C</v>
      </c>
      <c r="E31" s="29">
        <f t="shared" si="1"/>
        <v>60</v>
      </c>
      <c r="F31" s="10">
        <v>12</v>
      </c>
      <c r="G31" s="10">
        <f t="shared" si="6"/>
        <v>100</v>
      </c>
      <c r="H31" s="10">
        <f t="shared" si="7"/>
        <v>60</v>
      </c>
      <c r="I31" s="10">
        <f t="shared" si="2"/>
        <v>6</v>
      </c>
      <c r="J31" s="10">
        <f t="shared" si="8"/>
        <v>60</v>
      </c>
      <c r="K31" s="10">
        <f t="shared" si="3"/>
        <v>12</v>
      </c>
      <c r="L31" s="10">
        <v>60</v>
      </c>
      <c r="M31" s="10">
        <f t="shared" si="4"/>
        <v>18</v>
      </c>
      <c r="N31" s="10">
        <v>60</v>
      </c>
      <c r="O31" s="10">
        <f t="shared" si="5"/>
        <v>24</v>
      </c>
      <c r="P31" s="9" t="s">
        <v>158</v>
      </c>
    </row>
    <row r="32" spans="1:16">
      <c r="A32" s="7">
        <v>24</v>
      </c>
      <c r="B32" s="18">
        <v>1363016</v>
      </c>
      <c r="C32" s="24" t="s">
        <v>120</v>
      </c>
      <c r="D32" s="29" t="str">
        <f t="shared" si="0"/>
        <v>D</v>
      </c>
      <c r="E32" s="29">
        <f t="shared" si="1"/>
        <v>52</v>
      </c>
      <c r="F32" s="10">
        <v>9</v>
      </c>
      <c r="G32" s="10">
        <f t="shared" si="6"/>
        <v>75</v>
      </c>
      <c r="H32" s="10">
        <f t="shared" si="7"/>
        <v>40</v>
      </c>
      <c r="I32" s="10">
        <f t="shared" si="2"/>
        <v>4</v>
      </c>
      <c r="J32" s="10">
        <f t="shared" si="8"/>
        <v>60</v>
      </c>
      <c r="K32" s="10">
        <f t="shared" si="3"/>
        <v>12</v>
      </c>
      <c r="L32" s="10">
        <v>40</v>
      </c>
      <c r="M32" s="10">
        <f t="shared" si="4"/>
        <v>12</v>
      </c>
      <c r="N32" s="10">
        <v>60</v>
      </c>
      <c r="O32" s="10">
        <f t="shared" si="5"/>
        <v>24</v>
      </c>
      <c r="P32" s="9" t="s">
        <v>158</v>
      </c>
    </row>
    <row r="33" spans="1:16">
      <c r="A33" s="7">
        <v>25</v>
      </c>
      <c r="B33" s="18">
        <v>1363017</v>
      </c>
      <c r="C33" s="24" t="s">
        <v>121</v>
      </c>
      <c r="D33" s="29" t="str">
        <f t="shared" si="0"/>
        <v>B</v>
      </c>
      <c r="E33" s="29">
        <f t="shared" si="1"/>
        <v>76</v>
      </c>
      <c r="F33" s="10">
        <v>11</v>
      </c>
      <c r="G33" s="10">
        <f t="shared" si="6"/>
        <v>91.666666666666657</v>
      </c>
      <c r="H33" s="10">
        <f t="shared" si="7"/>
        <v>40</v>
      </c>
      <c r="I33" s="10">
        <f t="shared" si="2"/>
        <v>4</v>
      </c>
      <c r="J33" s="10">
        <f t="shared" si="8"/>
        <v>100</v>
      </c>
      <c r="K33" s="10">
        <f t="shared" si="3"/>
        <v>20</v>
      </c>
      <c r="L33" s="10">
        <v>40</v>
      </c>
      <c r="M33" s="10">
        <f t="shared" si="4"/>
        <v>12</v>
      </c>
      <c r="N33" s="10">
        <v>100</v>
      </c>
      <c r="O33" s="10">
        <f t="shared" si="5"/>
        <v>40</v>
      </c>
      <c r="P33" s="9" t="s">
        <v>158</v>
      </c>
    </row>
    <row r="34" spans="1:16">
      <c r="A34" s="7">
        <v>26</v>
      </c>
      <c r="B34" s="22">
        <v>1363018</v>
      </c>
      <c r="C34" s="25" t="s">
        <v>122</v>
      </c>
      <c r="D34" s="39" t="str">
        <f t="shared" si="0"/>
        <v>K</v>
      </c>
      <c r="E34" s="39">
        <f t="shared" si="1"/>
        <v>0</v>
      </c>
      <c r="F34" s="31">
        <v>0</v>
      </c>
      <c r="G34" s="31">
        <f t="shared" si="6"/>
        <v>0</v>
      </c>
      <c r="H34" s="10">
        <f t="shared" si="7"/>
        <v>0</v>
      </c>
      <c r="I34" s="10">
        <f t="shared" si="2"/>
        <v>0</v>
      </c>
      <c r="J34" s="10">
        <f t="shared" si="8"/>
        <v>0</v>
      </c>
      <c r="K34" s="10">
        <f t="shared" si="3"/>
        <v>0</v>
      </c>
      <c r="L34" s="10">
        <v>0</v>
      </c>
      <c r="M34" s="10">
        <f t="shared" si="4"/>
        <v>0</v>
      </c>
      <c r="N34" s="10"/>
      <c r="O34" s="10">
        <f t="shared" si="5"/>
        <v>0</v>
      </c>
      <c r="P34" s="9"/>
    </row>
    <row r="35" spans="1:16">
      <c r="A35" s="7">
        <v>27</v>
      </c>
      <c r="B35" s="18">
        <v>1363019</v>
      </c>
      <c r="C35" s="26" t="s">
        <v>123</v>
      </c>
      <c r="D35" s="29" t="str">
        <f t="shared" si="0"/>
        <v>D</v>
      </c>
      <c r="E35" s="29">
        <f t="shared" si="1"/>
        <v>52</v>
      </c>
      <c r="F35" s="10">
        <v>10</v>
      </c>
      <c r="G35" s="10">
        <f t="shared" si="6"/>
        <v>83.333333333333343</v>
      </c>
      <c r="H35" s="10">
        <f t="shared" si="7"/>
        <v>40</v>
      </c>
      <c r="I35" s="10">
        <f t="shared" si="2"/>
        <v>4</v>
      </c>
      <c r="J35" s="10">
        <f t="shared" si="8"/>
        <v>60</v>
      </c>
      <c r="K35" s="10">
        <f t="shared" si="3"/>
        <v>12</v>
      </c>
      <c r="L35" s="10">
        <v>40</v>
      </c>
      <c r="M35" s="10">
        <f t="shared" si="4"/>
        <v>12</v>
      </c>
      <c r="N35" s="10">
        <v>60</v>
      </c>
      <c r="O35" s="10">
        <f t="shared" si="5"/>
        <v>24</v>
      </c>
      <c r="P35" s="9" t="s">
        <v>158</v>
      </c>
    </row>
    <row r="36" spans="1:16">
      <c r="A36" s="7">
        <v>28</v>
      </c>
      <c r="B36" s="18">
        <v>1363020</v>
      </c>
      <c r="C36" s="25" t="s">
        <v>124</v>
      </c>
      <c r="D36" s="29" t="str">
        <f t="shared" si="0"/>
        <v>A</v>
      </c>
      <c r="E36" s="29">
        <f t="shared" si="1"/>
        <v>96</v>
      </c>
      <c r="F36" s="10">
        <v>9</v>
      </c>
      <c r="G36" s="10">
        <f t="shared" si="6"/>
        <v>75</v>
      </c>
      <c r="H36" s="10">
        <f t="shared" si="7"/>
        <v>90</v>
      </c>
      <c r="I36" s="10">
        <f t="shared" si="2"/>
        <v>9</v>
      </c>
      <c r="J36" s="10">
        <f t="shared" si="8"/>
        <v>100</v>
      </c>
      <c r="K36" s="10">
        <f t="shared" si="3"/>
        <v>20</v>
      </c>
      <c r="L36" s="10">
        <v>90</v>
      </c>
      <c r="M36" s="10">
        <f t="shared" si="4"/>
        <v>27</v>
      </c>
      <c r="N36" s="10">
        <v>100</v>
      </c>
      <c r="O36" s="10">
        <f t="shared" si="5"/>
        <v>40</v>
      </c>
      <c r="P36" s="9" t="s">
        <v>158</v>
      </c>
    </row>
    <row r="37" spans="1:16">
      <c r="A37" s="7">
        <v>29</v>
      </c>
      <c r="B37" s="18">
        <v>1363021</v>
      </c>
      <c r="C37" s="25" t="s">
        <v>125</v>
      </c>
      <c r="D37" s="29" t="str">
        <f t="shared" si="0"/>
        <v>D</v>
      </c>
      <c r="E37" s="29">
        <f t="shared" si="1"/>
        <v>52</v>
      </c>
      <c r="F37" s="10">
        <v>12</v>
      </c>
      <c r="G37" s="10">
        <f t="shared" si="6"/>
        <v>100</v>
      </c>
      <c r="H37" s="10">
        <f t="shared" si="7"/>
        <v>40</v>
      </c>
      <c r="I37" s="10">
        <f t="shared" si="2"/>
        <v>4</v>
      </c>
      <c r="J37" s="10">
        <f t="shared" si="8"/>
        <v>60</v>
      </c>
      <c r="K37" s="10">
        <f t="shared" si="3"/>
        <v>12</v>
      </c>
      <c r="L37" s="10">
        <v>40</v>
      </c>
      <c r="M37" s="10">
        <f t="shared" si="4"/>
        <v>12</v>
      </c>
      <c r="N37" s="10">
        <v>60</v>
      </c>
      <c r="O37" s="10">
        <f t="shared" si="5"/>
        <v>24</v>
      </c>
      <c r="P37" s="9" t="s">
        <v>158</v>
      </c>
    </row>
    <row r="38" spans="1:16">
      <c r="A38" s="7">
        <v>30</v>
      </c>
      <c r="B38" s="18">
        <v>1363022</v>
      </c>
      <c r="C38" s="25" t="s">
        <v>126</v>
      </c>
      <c r="D38" s="29" t="str">
        <f t="shared" si="0"/>
        <v>D</v>
      </c>
      <c r="E38" s="29">
        <f t="shared" si="1"/>
        <v>52</v>
      </c>
      <c r="F38" s="10">
        <v>12</v>
      </c>
      <c r="G38" s="10">
        <f t="shared" si="6"/>
        <v>100</v>
      </c>
      <c r="H38" s="10">
        <f t="shared" si="7"/>
        <v>40</v>
      </c>
      <c r="I38" s="10">
        <f t="shared" si="2"/>
        <v>4</v>
      </c>
      <c r="J38" s="10">
        <f t="shared" si="8"/>
        <v>60</v>
      </c>
      <c r="K38" s="10">
        <f t="shared" si="3"/>
        <v>12</v>
      </c>
      <c r="L38" s="10">
        <v>40</v>
      </c>
      <c r="M38" s="10">
        <f t="shared" si="4"/>
        <v>12</v>
      </c>
      <c r="N38" s="10">
        <v>60</v>
      </c>
      <c r="O38" s="10">
        <f t="shared" si="5"/>
        <v>24</v>
      </c>
      <c r="P38" s="9" t="s">
        <v>158</v>
      </c>
    </row>
    <row r="39" spans="1:16">
      <c r="A39" s="7">
        <v>31</v>
      </c>
      <c r="B39" s="18">
        <v>1363023</v>
      </c>
      <c r="C39" s="26" t="s">
        <v>127</v>
      </c>
      <c r="D39" s="39" t="str">
        <f t="shared" si="0"/>
        <v>K</v>
      </c>
      <c r="E39" s="39">
        <f t="shared" si="1"/>
        <v>0</v>
      </c>
      <c r="F39" s="31">
        <v>0</v>
      </c>
      <c r="G39" s="31">
        <f t="shared" si="6"/>
        <v>0</v>
      </c>
      <c r="H39" s="10">
        <f t="shared" si="7"/>
        <v>0</v>
      </c>
      <c r="I39" s="10">
        <f t="shared" si="2"/>
        <v>0</v>
      </c>
      <c r="J39" s="10">
        <f t="shared" si="8"/>
        <v>0</v>
      </c>
      <c r="K39" s="10">
        <f t="shared" si="3"/>
        <v>0</v>
      </c>
      <c r="L39" s="10">
        <v>0</v>
      </c>
      <c r="M39" s="10">
        <f t="shared" si="4"/>
        <v>0</v>
      </c>
      <c r="N39" s="10"/>
      <c r="O39" s="10">
        <f t="shared" si="5"/>
        <v>0</v>
      </c>
      <c r="P39" s="9"/>
    </row>
    <row r="40" spans="1:16">
      <c r="A40" s="7">
        <v>32</v>
      </c>
      <c r="B40" s="27">
        <v>1363024</v>
      </c>
      <c r="C40" s="23" t="s">
        <v>128</v>
      </c>
      <c r="D40" s="29" t="str">
        <f t="shared" si="0"/>
        <v>C</v>
      </c>
      <c r="E40" s="29">
        <f t="shared" si="1"/>
        <v>60</v>
      </c>
      <c r="F40" s="10">
        <v>11</v>
      </c>
      <c r="G40" s="10">
        <f t="shared" si="6"/>
        <v>91.666666666666657</v>
      </c>
      <c r="H40" s="10">
        <f t="shared" si="7"/>
        <v>60</v>
      </c>
      <c r="I40" s="10">
        <f t="shared" si="2"/>
        <v>6</v>
      </c>
      <c r="J40" s="10">
        <f t="shared" si="8"/>
        <v>60</v>
      </c>
      <c r="K40" s="10">
        <f t="shared" si="3"/>
        <v>12</v>
      </c>
      <c r="L40" s="10">
        <v>60</v>
      </c>
      <c r="M40" s="10">
        <f t="shared" si="4"/>
        <v>18</v>
      </c>
      <c r="N40" s="10">
        <v>60</v>
      </c>
      <c r="O40" s="10">
        <f t="shared" si="5"/>
        <v>24</v>
      </c>
      <c r="P40" s="9" t="s">
        <v>158</v>
      </c>
    </row>
    <row r="41" spans="1:16">
      <c r="A41" s="7">
        <v>33</v>
      </c>
      <c r="B41" s="18">
        <v>1363025</v>
      </c>
      <c r="C41" s="28" t="s">
        <v>129</v>
      </c>
      <c r="D41" s="29" t="str">
        <f t="shared" si="0"/>
        <v>B</v>
      </c>
      <c r="E41" s="29">
        <f t="shared" si="1"/>
        <v>72</v>
      </c>
      <c r="F41" s="10">
        <v>12</v>
      </c>
      <c r="G41" s="10">
        <f t="shared" si="6"/>
        <v>100</v>
      </c>
      <c r="H41" s="10">
        <f t="shared" si="7"/>
        <v>90</v>
      </c>
      <c r="I41" s="10">
        <f t="shared" si="2"/>
        <v>9</v>
      </c>
      <c r="J41" s="10">
        <f t="shared" si="8"/>
        <v>60</v>
      </c>
      <c r="K41" s="10">
        <f t="shared" si="3"/>
        <v>12</v>
      </c>
      <c r="L41" s="10">
        <v>90</v>
      </c>
      <c r="M41" s="10">
        <f t="shared" si="4"/>
        <v>27</v>
      </c>
      <c r="N41" s="10">
        <v>60</v>
      </c>
      <c r="O41" s="10">
        <f t="shared" si="5"/>
        <v>24</v>
      </c>
      <c r="P41" s="9" t="s">
        <v>158</v>
      </c>
    </row>
    <row r="42" spans="1:16">
      <c r="A42" s="7">
        <v>34</v>
      </c>
      <c r="B42" s="27">
        <v>1363026</v>
      </c>
      <c r="C42" s="28" t="s">
        <v>130</v>
      </c>
      <c r="D42" s="39" t="str">
        <f t="shared" si="0"/>
        <v>K</v>
      </c>
      <c r="E42" s="39">
        <f t="shared" si="1"/>
        <v>12</v>
      </c>
      <c r="F42" s="31">
        <v>7</v>
      </c>
      <c r="G42" s="31">
        <f t="shared" si="6"/>
        <v>58.333333333333336</v>
      </c>
      <c r="H42" s="10">
        <f t="shared" si="7"/>
        <v>30</v>
      </c>
      <c r="I42" s="10">
        <f t="shared" si="2"/>
        <v>3</v>
      </c>
      <c r="J42" s="10">
        <f t="shared" si="8"/>
        <v>0</v>
      </c>
      <c r="K42" s="10">
        <f t="shared" si="3"/>
        <v>0</v>
      </c>
      <c r="L42" s="10">
        <v>30</v>
      </c>
      <c r="M42" s="10">
        <f t="shared" si="4"/>
        <v>9</v>
      </c>
      <c r="N42" s="10"/>
      <c r="O42" s="10">
        <f t="shared" si="5"/>
        <v>0</v>
      </c>
      <c r="P42" s="9" t="s">
        <v>160</v>
      </c>
    </row>
    <row r="43" spans="1:16">
      <c r="A43" s="7">
        <v>35</v>
      </c>
      <c r="B43" s="18">
        <v>1363027</v>
      </c>
      <c r="C43" s="26" t="s">
        <v>131</v>
      </c>
      <c r="D43" s="39" t="str">
        <f t="shared" si="0"/>
        <v>K</v>
      </c>
      <c r="E43" s="39">
        <f t="shared" si="1"/>
        <v>0</v>
      </c>
      <c r="F43" s="31">
        <v>0</v>
      </c>
      <c r="G43" s="31">
        <f t="shared" si="6"/>
        <v>0</v>
      </c>
      <c r="H43" s="10">
        <f t="shared" si="7"/>
        <v>0</v>
      </c>
      <c r="I43" s="10">
        <f t="shared" si="2"/>
        <v>0</v>
      </c>
      <c r="J43" s="10">
        <f t="shared" si="8"/>
        <v>0</v>
      </c>
      <c r="K43" s="10">
        <f t="shared" si="3"/>
        <v>0</v>
      </c>
      <c r="L43" s="10">
        <v>0</v>
      </c>
      <c r="M43" s="10">
        <f t="shared" si="4"/>
        <v>0</v>
      </c>
      <c r="N43" s="10"/>
      <c r="O43" s="10">
        <f t="shared" si="5"/>
        <v>0</v>
      </c>
      <c r="P43" s="9"/>
    </row>
    <row r="44" spans="1:16">
      <c r="A44" s="7">
        <v>36</v>
      </c>
      <c r="B44" s="27">
        <v>1363028</v>
      </c>
      <c r="C44" s="28" t="s">
        <v>132</v>
      </c>
      <c r="D44" s="29" t="str">
        <f t="shared" si="0"/>
        <v>A</v>
      </c>
      <c r="E44" s="29">
        <f t="shared" si="1"/>
        <v>90</v>
      </c>
      <c r="F44" s="10">
        <v>12</v>
      </c>
      <c r="G44" s="10">
        <f t="shared" si="6"/>
        <v>100</v>
      </c>
      <c r="H44" s="10">
        <f t="shared" si="7"/>
        <v>90</v>
      </c>
      <c r="I44" s="10">
        <f t="shared" si="2"/>
        <v>9</v>
      </c>
      <c r="J44" s="10">
        <f t="shared" si="8"/>
        <v>90</v>
      </c>
      <c r="K44" s="10">
        <f t="shared" si="3"/>
        <v>18</v>
      </c>
      <c r="L44" s="10">
        <v>90</v>
      </c>
      <c r="M44" s="10">
        <f t="shared" si="4"/>
        <v>27</v>
      </c>
      <c r="N44" s="10">
        <v>90</v>
      </c>
      <c r="O44" s="10">
        <f t="shared" si="5"/>
        <v>36</v>
      </c>
      <c r="P44" s="9" t="s">
        <v>158</v>
      </c>
    </row>
    <row r="45" spans="1:16">
      <c r="A45" s="7">
        <v>37</v>
      </c>
      <c r="B45" s="27">
        <v>1363029</v>
      </c>
      <c r="C45" s="28" t="s">
        <v>133</v>
      </c>
      <c r="D45" s="29" t="str">
        <f t="shared" si="0"/>
        <v>C</v>
      </c>
      <c r="E45" s="29">
        <f t="shared" si="1"/>
        <v>60</v>
      </c>
      <c r="F45" s="10">
        <v>11</v>
      </c>
      <c r="G45" s="10">
        <f t="shared" si="6"/>
        <v>91.666666666666657</v>
      </c>
      <c r="H45" s="10">
        <f t="shared" si="7"/>
        <v>60</v>
      </c>
      <c r="I45" s="10">
        <f t="shared" si="2"/>
        <v>6</v>
      </c>
      <c r="J45" s="10">
        <f t="shared" si="8"/>
        <v>60</v>
      </c>
      <c r="K45" s="10">
        <f t="shared" si="3"/>
        <v>12</v>
      </c>
      <c r="L45" s="10">
        <v>60</v>
      </c>
      <c r="M45" s="10">
        <f t="shared" si="4"/>
        <v>18</v>
      </c>
      <c r="N45" s="10">
        <v>60</v>
      </c>
      <c r="O45" s="10">
        <f t="shared" si="5"/>
        <v>24</v>
      </c>
      <c r="P45" s="9" t="s">
        <v>158</v>
      </c>
    </row>
    <row r="46" spans="1:16">
      <c r="A46" s="7">
        <v>38</v>
      </c>
      <c r="B46" s="27">
        <v>1323033</v>
      </c>
      <c r="C46" s="28" t="s">
        <v>134</v>
      </c>
      <c r="D46" s="30" t="str">
        <f t="shared" si="0"/>
        <v>A</v>
      </c>
      <c r="E46" s="29">
        <f t="shared" si="1"/>
        <v>100</v>
      </c>
      <c r="F46" s="10">
        <v>12</v>
      </c>
      <c r="G46" s="10">
        <f t="shared" si="6"/>
        <v>100</v>
      </c>
      <c r="H46" s="10">
        <f t="shared" si="7"/>
        <v>100</v>
      </c>
      <c r="I46" s="10">
        <f t="shared" si="2"/>
        <v>10</v>
      </c>
      <c r="J46" s="10">
        <f t="shared" si="8"/>
        <v>100</v>
      </c>
      <c r="K46" s="10">
        <f t="shared" si="3"/>
        <v>20</v>
      </c>
      <c r="L46" s="10">
        <v>100</v>
      </c>
      <c r="M46" s="10">
        <f t="shared" si="4"/>
        <v>30</v>
      </c>
      <c r="N46" s="10">
        <v>100</v>
      </c>
      <c r="O46" s="10">
        <f t="shared" si="5"/>
        <v>40</v>
      </c>
      <c r="P46" s="9" t="s">
        <v>158</v>
      </c>
    </row>
    <row r="48" spans="1:16">
      <c r="A48" s="40" t="s">
        <v>156</v>
      </c>
      <c r="B48" s="40"/>
      <c r="C48" s="41" t="s">
        <v>157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>
      <c r="A49" s="40"/>
      <c r="B49" s="40"/>
      <c r="C49" s="41" t="s">
        <v>161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</sheetData>
  <mergeCells count="11">
    <mergeCell ref="J7:K7"/>
    <mergeCell ref="A7:A8"/>
    <mergeCell ref="B7:B8"/>
    <mergeCell ref="C7:C8"/>
    <mergeCell ref="F7:G7"/>
    <mergeCell ref="H7:I7"/>
    <mergeCell ref="L7:L8"/>
    <mergeCell ref="M7:M8"/>
    <mergeCell ref="N7:N8"/>
    <mergeCell ref="O7:O8"/>
    <mergeCell ref="P7:P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Multimedia</vt:lpstr>
      <vt:lpstr>Pemrograman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budhie</dc:creator>
  <cp:lastModifiedBy>budi-acer</cp:lastModifiedBy>
  <cp:lastPrinted>2015-05-24T23:17:09Z</cp:lastPrinted>
  <dcterms:created xsi:type="dcterms:W3CDTF">2014-07-05T04:27:01Z</dcterms:created>
  <dcterms:modified xsi:type="dcterms:W3CDTF">2015-08-11T16:36:15Z</dcterms:modified>
</cp:coreProperties>
</file>